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0" windowWidth="19140" windowHeight="6840"/>
  </bookViews>
  <sheets>
    <sheet name="Instructions" sheetId="2" r:id="rId1"/>
    <sheet name="Entry Sheet" sheetId="1" r:id="rId2"/>
  </sheets>
  <definedNames>
    <definedName name="_xlnm.Print_Area" localSheetId="1">'Entry Sheet'!$A$1:$N$75</definedName>
    <definedName name="_xlnm.Print_Area" localSheetId="0">Instructions!$A$1:$I$50</definedName>
  </definedNames>
  <calcPr calcId="145621"/>
  <fileRecoveryPr repairLoad="1"/>
</workbook>
</file>

<file path=xl/calcChain.xml><?xml version="1.0" encoding="utf-8"?>
<calcChain xmlns="http://schemas.openxmlformats.org/spreadsheetml/2006/main">
  <c r="F46" i="2" l="1"/>
  <c r="F45" i="2"/>
  <c r="F44" i="2"/>
  <c r="F43" i="2"/>
  <c r="F42" i="2"/>
  <c r="N72" i="1"/>
  <c r="M72" i="1"/>
  <c r="J72" i="1"/>
  <c r="N67" i="1"/>
  <c r="M67" i="1"/>
  <c r="J67" i="1"/>
  <c r="N66" i="1"/>
  <c r="M66" i="1"/>
  <c r="J66" i="1"/>
  <c r="N61" i="1"/>
  <c r="M61" i="1"/>
  <c r="J61" i="1"/>
  <c r="B61" i="1"/>
  <c r="N60" i="1"/>
  <c r="M60" i="1"/>
  <c r="J60" i="1"/>
  <c r="N59" i="1"/>
  <c r="M59" i="1"/>
  <c r="J59" i="1"/>
  <c r="B59" i="1"/>
  <c r="N58" i="1"/>
  <c r="M58" i="1"/>
  <c r="J58" i="1"/>
  <c r="N53" i="1"/>
  <c r="M53" i="1"/>
  <c r="J53" i="1"/>
  <c r="B53" i="1"/>
  <c r="N52" i="1"/>
  <c r="M52" i="1"/>
  <c r="N51" i="1"/>
  <c r="M51" i="1"/>
  <c r="B51" i="1"/>
  <c r="N50" i="1"/>
  <c r="M50" i="1"/>
  <c r="J50" i="1"/>
  <c r="N49" i="1"/>
  <c r="M49" i="1"/>
  <c r="B49" i="1"/>
  <c r="N48" i="1"/>
  <c r="M48" i="1"/>
  <c r="N47" i="1"/>
  <c r="M47" i="1"/>
  <c r="B47" i="1"/>
  <c r="N46" i="1"/>
  <c r="M46" i="1"/>
  <c r="N42" i="1"/>
  <c r="M42" i="1"/>
  <c r="N41" i="1"/>
  <c r="M41" i="1"/>
  <c r="J41" i="1"/>
  <c r="B41" i="1"/>
  <c r="B42" i="1" s="1"/>
  <c r="N40" i="1"/>
  <c r="M40" i="1"/>
  <c r="B40" i="1"/>
  <c r="N39" i="1"/>
  <c r="M39" i="1"/>
  <c r="N38" i="1"/>
  <c r="M38" i="1"/>
  <c r="B38" i="1"/>
  <c r="N37" i="1"/>
  <c r="M37" i="1"/>
  <c r="J37" i="1"/>
  <c r="N36" i="1"/>
  <c r="M36" i="1"/>
  <c r="J36" i="1"/>
  <c r="N35" i="1"/>
  <c r="M35" i="1"/>
  <c r="J35" i="1"/>
  <c r="N34" i="1"/>
  <c r="M34" i="1"/>
  <c r="J34" i="1"/>
  <c r="B34" i="1"/>
  <c r="B35" i="1" s="1"/>
  <c r="B36" i="1" s="1"/>
  <c r="N33" i="1"/>
  <c r="M33" i="1"/>
  <c r="J33" i="1"/>
  <c r="N32" i="1"/>
  <c r="M32" i="1"/>
  <c r="J32" i="1"/>
  <c r="B32" i="1"/>
  <c r="N31" i="1"/>
  <c r="M31" i="1"/>
  <c r="J31" i="1"/>
  <c r="N30" i="1"/>
  <c r="M30" i="1"/>
  <c r="J30" i="1"/>
  <c r="N29" i="1"/>
  <c r="M29" i="1"/>
  <c r="J29" i="1"/>
  <c r="B29" i="1"/>
  <c r="B30" i="1" s="1"/>
  <c r="N28" i="1"/>
  <c r="M28" i="1"/>
  <c r="J28" i="1"/>
  <c r="N27" i="1"/>
  <c r="M27" i="1"/>
  <c r="J27" i="1"/>
  <c r="N26" i="1"/>
  <c r="M26" i="1"/>
  <c r="J26" i="1"/>
  <c r="B26" i="1"/>
  <c r="B27" i="1" s="1"/>
  <c r="N25" i="1"/>
  <c r="M25" i="1"/>
  <c r="N24" i="1"/>
  <c r="M24" i="1"/>
  <c r="J24" i="1"/>
  <c r="N23" i="1"/>
  <c r="M23" i="1"/>
  <c r="J23" i="1"/>
  <c r="B23" i="1"/>
  <c r="B24" i="1" s="1"/>
  <c r="N22" i="1"/>
  <c r="M22" i="1"/>
  <c r="N21" i="1"/>
  <c r="M21" i="1"/>
  <c r="J21" i="1"/>
  <c r="N20" i="1"/>
  <c r="M20" i="1"/>
  <c r="J20" i="1"/>
  <c r="B20" i="1"/>
  <c r="B21" i="1" s="1"/>
  <c r="N19" i="1"/>
  <c r="M19" i="1"/>
  <c r="J19" i="1"/>
  <c r="N18" i="1"/>
  <c r="M18" i="1"/>
  <c r="J18" i="1"/>
  <c r="B18" i="1"/>
  <c r="N17" i="1"/>
  <c r="M17" i="1"/>
  <c r="N16" i="1"/>
  <c r="M16" i="1"/>
  <c r="J16" i="1"/>
  <c r="N15" i="1"/>
  <c r="M15" i="1"/>
  <c r="B15" i="1"/>
  <c r="B16" i="1" s="1"/>
  <c r="M14" i="1"/>
  <c r="N14" i="1" s="1"/>
  <c r="N13" i="1"/>
  <c r="M13" i="1"/>
  <c r="J13" i="1"/>
  <c r="B13" i="1"/>
  <c r="M12" i="1"/>
  <c r="N12" i="1" s="1"/>
  <c r="B12" i="1"/>
  <c r="M11" i="1"/>
  <c r="N11" i="1" s="1"/>
  <c r="M10" i="1"/>
  <c r="N10" i="1" s="1"/>
  <c r="B10" i="1"/>
  <c r="M9" i="1"/>
  <c r="N9" i="1" s="1"/>
  <c r="J9" i="1"/>
  <c r="M8" i="1"/>
  <c r="N8" i="1" s="1"/>
  <c r="J8" i="1"/>
  <c r="N7" i="1"/>
  <c r="M7" i="1"/>
  <c r="J7" i="1"/>
  <c r="N75" i="1" l="1"/>
  <c r="J42" i="1"/>
  <c r="J51" i="1"/>
  <c r="J52" i="1"/>
  <c r="J12" i="1"/>
  <c r="J25" i="1"/>
  <c r="J38" i="1"/>
  <c r="J39" i="1"/>
  <c r="J47" i="1"/>
  <c r="J48" i="1"/>
  <c r="J14" i="1"/>
  <c r="J10" i="1"/>
  <c r="J11" i="1"/>
  <c r="J15" i="1"/>
  <c r="J17" i="1"/>
  <c r="J22" i="1"/>
  <c r="J40" i="1"/>
  <c r="J49" i="1"/>
</calcChain>
</file>

<file path=xl/sharedStrings.xml><?xml version="1.0" encoding="utf-8"?>
<sst xmlns="http://schemas.openxmlformats.org/spreadsheetml/2006/main" count="371" uniqueCount="187">
  <si>
    <t>Name------------------&gt;</t>
  </si>
  <si>
    <t>Mini League--------&gt;</t>
  </si>
  <si>
    <t>Email Address------&gt;</t>
  </si>
  <si>
    <t>Round 1</t>
  </si>
  <si>
    <t>Predictions</t>
  </si>
  <si>
    <t>Results</t>
  </si>
  <si>
    <t>Match No</t>
  </si>
  <si>
    <t>Date</t>
  </si>
  <si>
    <t>Venue</t>
  </si>
  <si>
    <t>Time (BST)</t>
  </si>
  <si>
    <t>Group</t>
  </si>
  <si>
    <t>Team 1</t>
  </si>
  <si>
    <t>Team 2</t>
  </si>
  <si>
    <t>Score Team 1</t>
  </si>
  <si>
    <t>Score Team 2</t>
  </si>
  <si>
    <t>POINTS</t>
  </si>
  <si>
    <t>Friday 11 June</t>
  </si>
  <si>
    <t>Rome</t>
  </si>
  <si>
    <t>A</t>
  </si>
  <si>
    <t>Turkey</t>
  </si>
  <si>
    <t>Italy</t>
  </si>
  <si>
    <t>Saturday 12 June</t>
  </si>
  <si>
    <t>Baku</t>
  </si>
  <si>
    <t>Wales</t>
  </si>
  <si>
    <t>Switzerland</t>
  </si>
  <si>
    <t>Copenhagen</t>
  </si>
  <si>
    <t>B</t>
  </si>
  <si>
    <t>Denmark</t>
  </si>
  <si>
    <t>Finland</t>
  </si>
  <si>
    <t>St. Petersburg</t>
  </si>
  <si>
    <t>Belgium</t>
  </si>
  <si>
    <t>Russia</t>
  </si>
  <si>
    <t>Sunday 13 June</t>
  </si>
  <si>
    <t>London</t>
  </si>
  <si>
    <t>D</t>
  </si>
  <si>
    <t>England</t>
  </si>
  <si>
    <t>Croatia</t>
  </si>
  <si>
    <t>Bucharest</t>
  </si>
  <si>
    <t>C</t>
  </si>
  <si>
    <t>Austria</t>
  </si>
  <si>
    <t>North Macedonia</t>
  </si>
  <si>
    <t>Amsterdam</t>
  </si>
  <si>
    <t>Netherlands</t>
  </si>
  <si>
    <t>Ukraine</t>
  </si>
  <si>
    <t>Monday 14 June</t>
  </si>
  <si>
    <t>Glasgow</t>
  </si>
  <si>
    <t>Scotland</t>
  </si>
  <si>
    <t>Czech Republic</t>
  </si>
  <si>
    <t>E</t>
  </si>
  <si>
    <t>Poland</t>
  </si>
  <si>
    <t>Slovakia</t>
  </si>
  <si>
    <t>Seville</t>
  </si>
  <si>
    <t>Spain</t>
  </si>
  <si>
    <t>Sweden</t>
  </si>
  <si>
    <t>Tuesday 15 June</t>
  </si>
  <si>
    <t>Budapest</t>
  </si>
  <si>
    <t>F</t>
  </si>
  <si>
    <t>Hungary</t>
  </si>
  <si>
    <t>Portugal</t>
  </si>
  <si>
    <t>Munich</t>
  </si>
  <si>
    <t>France</t>
  </si>
  <si>
    <t>Germany</t>
  </si>
  <si>
    <t>Wednesday 16 June</t>
  </si>
  <si>
    <t>Thursday 17 June</t>
  </si>
  <si>
    <t>Friday 18 June</t>
  </si>
  <si>
    <t>Saturday 19 June</t>
  </si>
  <si>
    <t>Sunday 20 June</t>
  </si>
  <si>
    <t>Monday 21 June</t>
  </si>
  <si>
    <t>Tuesday 22 June</t>
  </si>
  <si>
    <t>Wednesday 23 June</t>
  </si>
  <si>
    <t>Round 2</t>
  </si>
  <si>
    <t>Saturday 26 June</t>
  </si>
  <si>
    <t>2nd Group A</t>
  </si>
  <si>
    <t>2nd Group B</t>
  </si>
  <si>
    <t>1st Group A</t>
  </si>
  <si>
    <t>2nd Group C</t>
  </si>
  <si>
    <t>Sunday 27 June</t>
  </si>
  <si>
    <t>1st Group C</t>
  </si>
  <si>
    <t>3rd Group D / E / F</t>
  </si>
  <si>
    <t>1st Group B</t>
  </si>
  <si>
    <t>3rd Group A / D / E / F</t>
  </si>
  <si>
    <t>Monday 28 June</t>
  </si>
  <si>
    <t>2nd Group D</t>
  </si>
  <si>
    <t>2nd Group E</t>
  </si>
  <si>
    <t>1st Group F</t>
  </si>
  <si>
    <t>3rd Group A / B / C</t>
  </si>
  <si>
    <t>Tuesday 28 June</t>
  </si>
  <si>
    <t>1st Group D</t>
  </si>
  <si>
    <t>2nd Group F</t>
  </si>
  <si>
    <t>1st Group E</t>
  </si>
  <si>
    <t>3rd Group A / B / C / D</t>
  </si>
  <si>
    <t>Round 3 (Quarter Finals)</t>
  </si>
  <si>
    <t>Friday 2 July</t>
  </si>
  <si>
    <t>Winner match 42</t>
  </si>
  <si>
    <t>Winner match 41</t>
  </si>
  <si>
    <t>Winner match 40</t>
  </si>
  <si>
    <t>Winner match 38</t>
  </si>
  <si>
    <t>Saturday 3 July</t>
  </si>
  <si>
    <t>Winner match 39</t>
  </si>
  <si>
    <t>Winner match 37</t>
  </si>
  <si>
    <t>Winner match 44</t>
  </si>
  <si>
    <t>Winner match 43</t>
  </si>
  <si>
    <t>Round 4 (Semi-Finals)</t>
  </si>
  <si>
    <t>Tuesday 6 July</t>
  </si>
  <si>
    <t>Winner match 46</t>
  </si>
  <si>
    <t>Winner match 45</t>
  </si>
  <si>
    <t>Wednesday 7 July</t>
  </si>
  <si>
    <t>Winner match 48</t>
  </si>
  <si>
    <t>Winner match 47</t>
  </si>
  <si>
    <t>Final</t>
  </si>
  <si>
    <t>Sunday 10 July</t>
  </si>
  <si>
    <t>Winner match 49</t>
  </si>
  <si>
    <t>Winner match 50</t>
  </si>
  <si>
    <t>TOTAL</t>
  </si>
  <si>
    <t>THE EUROS 2021</t>
  </si>
  <si>
    <t>THE BASICS</t>
  </si>
  <si>
    <t>What You Need to Do</t>
  </si>
  <si>
    <t>Predict the correct score of each game in the Euro 21 tournament.  You will be awarded points depending how accurate you are (see below)</t>
  </si>
  <si>
    <t>Entry Cost</t>
  </si>
  <si>
    <t>…or more!  Fee must be paid by an over-18.</t>
  </si>
  <si>
    <t>Number of Entries</t>
  </si>
  <si>
    <t>There is no maximum number and the more the merrier!  More than one entry per person is possible.</t>
  </si>
  <si>
    <t>PLEASE PASS THE INVITATION TO ANYONE YOU KNOW THAT MIGHT BE INTERESTED.</t>
  </si>
  <si>
    <t>Prizes</t>
  </si>
  <si>
    <r>
      <t xml:space="preserve">At the end of each "round" of matches (1-12, 13-24, 25-36, 37-44, 45-51), the person scoring most points in that round will win £20.  No-one can win this more than once, so the £20 will be paid to the next highest scorer etc.  The overall winner at the end of the tournament will win £250, second £100 and third £50 (although you are encouraged to donate this back to the charity of course). </t>
    </r>
    <r>
      <rPr>
        <sz val="11"/>
        <rFont val="Calibri"/>
        <family val="2"/>
        <scheme val="minor"/>
      </rPr>
      <t xml:space="preserve"> NB Prizes may be adjusted up or down depending on the number of entries.</t>
    </r>
  </si>
  <si>
    <t>Charity</t>
  </si>
  <si>
    <t>The Rowdown Inspire to Aspire Foundation</t>
  </si>
  <si>
    <t>www.rowdownfoundation.org.uk</t>
  </si>
  <si>
    <t>https://twitter.com/RowdownFndation</t>
  </si>
  <si>
    <t>https://www.facebook.com/rowdownfoundation</t>
  </si>
  <si>
    <t xml:space="preserve">Offering inspiration and support to gifted and talented but disadvantaged children from New Addington and Croydon </t>
  </si>
  <si>
    <t>Blog</t>
  </si>
  <si>
    <r>
      <t xml:space="preserve">We will provide a (hopefully) daily blog with news and leaderboard updates.  This will be available on the charity's Facebook page </t>
    </r>
    <r>
      <rPr>
        <b/>
        <sz val="13"/>
        <color rgb="FFFF0000"/>
        <rFont val="Calibri"/>
        <family val="2"/>
      </rPr>
      <t>@rowdownfoundation</t>
    </r>
    <r>
      <rPr>
        <b/>
        <sz val="13"/>
        <rFont val="Calibri"/>
        <family val="2"/>
      </rPr>
      <t xml:space="preserve"> </t>
    </r>
    <r>
      <rPr>
        <sz val="13"/>
        <rFont val="Calibri"/>
        <family val="2"/>
      </rPr>
      <t>and emailed to all entries</t>
    </r>
    <r>
      <rPr>
        <sz val="13"/>
        <rFont val="Calibri"/>
        <family val="2"/>
      </rPr>
      <t>.</t>
    </r>
  </si>
  <si>
    <t>Mini-Leagues</t>
  </si>
  <si>
    <t>For an extra donation (say, £20) we will be happy to run a mini-league for you and your family, friends and colleagues.  We will provide an email to your mini-league organiser with daily updates.  If you want to organise a mini-league, please let us know as soon as possible, decide on a league name and then tell those involved to put this name in the box provided.</t>
  </si>
  <si>
    <t>Deadline for Round 1 (Matches 1 - 36)</t>
  </si>
  <si>
    <t>Wednesday 9th June</t>
  </si>
  <si>
    <t>HOW TO ENTER</t>
  </si>
  <si>
    <t>Fill in your name and add the name of any mini-league you are part of.</t>
  </si>
  <si>
    <t>Fill in your predictions on attached sheet for the scores for Round 1 = Matches 1 - 36 only.  Draws are a possible result for Round 1.</t>
  </si>
  <si>
    <t>E-mail your completed Round 1 sheet to gary.euros21@gmail.com by Wednesday 9th June</t>
  </si>
  <si>
    <t>Pay your entry fee by bank transfer to:</t>
  </si>
  <si>
    <t>CAF Bank</t>
  </si>
  <si>
    <t>40-52-40</t>
  </si>
  <si>
    <t>00022931</t>
  </si>
  <si>
    <t>Please use E21 and the name on your entry form as your reference</t>
  </si>
  <si>
    <r>
      <t xml:space="preserve">or send cheque </t>
    </r>
    <r>
      <rPr>
        <sz val="8"/>
        <rFont val="Calibri"/>
        <family val="2"/>
      </rPr>
      <t>(payable to Rowdown Inspire to Aspire Foundation)</t>
    </r>
    <r>
      <rPr>
        <sz val="13"/>
        <rFont val="Calibri"/>
        <family val="2"/>
      </rPr>
      <t xml:space="preserve"> to:</t>
    </r>
  </si>
  <si>
    <t>Gary Coy, Brasted, Westcott Road, Dorking, RH4 3EA</t>
  </si>
  <si>
    <t>or give me cash when you see me</t>
  </si>
  <si>
    <t>Payment to be made by Wednesday 9th June</t>
  </si>
  <si>
    <t>If you wish to organise a mini-league, please email gary.euros21@gmail.com with a list of all the participants and organiser name</t>
  </si>
  <si>
    <t>For knockout rounds:</t>
  </si>
  <si>
    <t>When the fixtures are known, these will be posted on the charity's facebook page but will be widely available on the internet and in the press.</t>
  </si>
  <si>
    <t>An updated entry form will be emailed as soon as all the fixtures for that knockout round are known.  Please use this if possible to submit your scores.</t>
  </si>
  <si>
    <t>It is preferable for predictions for all the matches in each round are received together on the spreadsheet but we can accept them piecemeal by email at your risk of errors in transferring scores to the master spreadsheet</t>
  </si>
  <si>
    <t>Please ensure that for knockout rounds you email your prediction(s) to me in plenty of time before kick off.  If the email is not timed prior to kick off, default score will be used.</t>
  </si>
  <si>
    <t>For entries not received prior to match kick off, a default score of 3 - 5 will be used (ie second named team wins by 5 goals to 3).</t>
  </si>
  <si>
    <t>We will try to send out personal reminders by email to missing entries on the day of the first match in that knockout round but don't rely on it!</t>
  </si>
  <si>
    <t>SCORING</t>
  </si>
  <si>
    <t>Attached sheet automatically calculates the points awarded (as below) - fill in actual scores and monitor your progress</t>
  </si>
  <si>
    <t>Points awarded or deducted increase for each knockout round as shown below</t>
  </si>
  <si>
    <t>From Round 2 onwards, draws are not possible results - scores are after extra time or penalty shoot-out (winner of penalty shoot-out gets extra goal)</t>
  </si>
  <si>
    <t>Examples</t>
  </si>
  <si>
    <t>Prediction</t>
  </si>
  <si>
    <t>Result</t>
  </si>
  <si>
    <t>Rnd 1</t>
  </si>
  <si>
    <t>Rnd 2</t>
  </si>
  <si>
    <t>Qtr-Finals</t>
  </si>
  <si>
    <t>Semi-Final</t>
  </si>
  <si>
    <t>if correct result &amp; both scores correct</t>
  </si>
  <si>
    <t>2-0</t>
  </si>
  <si>
    <t>if correct result &amp; one score correct</t>
  </si>
  <si>
    <t>2-1</t>
  </si>
  <si>
    <t>if correct result &amp; no scores correct</t>
  </si>
  <si>
    <t>3-2</t>
  </si>
  <si>
    <t>if predict win and other team wins &amp; no scores correct</t>
  </si>
  <si>
    <t>0-2</t>
  </si>
  <si>
    <t>if predict win and other team wins &amp; one score correct</t>
  </si>
  <si>
    <t>2-3</t>
  </si>
  <si>
    <t>if predict win and result a draw &amp; one score correct</t>
  </si>
  <si>
    <t>0-0</t>
  </si>
  <si>
    <t>n/a</t>
  </si>
  <si>
    <t>if predict win and result a draw &amp; no scores correct</t>
  </si>
  <si>
    <t>1-1</t>
  </si>
  <si>
    <t>if predict draw &amp; one team wins &amp; one score correct</t>
  </si>
  <si>
    <t>1-2</t>
  </si>
  <si>
    <t>if predict draw &amp; one team wins &amp; no scores correct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</si>
</sst>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0" x14ac:knownFonts="1">
    <font>
      <sz val="11"/>
      <color theme="1"/>
      <name val="Calibri"/>
      <family val="2"/>
      <scheme val="minor"/>
    </font>
    <font>
      <sz val="16"/>
      <name val="Calibri"/>
      <family val="2"/>
    </font>
    <font>
      <b/>
      <sz val="16"/>
      <name val="Calibri"/>
      <family val="2"/>
    </font>
    <font>
      <sz val="16"/>
      <color indexed="12"/>
      <name val="Calibri"/>
      <family val="2"/>
    </font>
    <font>
      <b/>
      <sz val="10"/>
      <name val="Calibri"/>
      <family val="2"/>
    </font>
    <font>
      <sz val="10"/>
      <name val="Calibri"/>
      <family val="2"/>
    </font>
    <font>
      <b/>
      <sz val="22"/>
      <name val="Calibri"/>
      <family val="2"/>
    </font>
    <font>
      <sz val="22"/>
      <name val="Calibri"/>
      <family val="2"/>
    </font>
    <font>
      <b/>
      <sz val="14"/>
      <name val="Calibri"/>
      <family val="2"/>
    </font>
    <font>
      <b/>
      <sz val="13"/>
      <name val="Calibri"/>
      <family val="2"/>
    </font>
    <font>
      <sz val="13"/>
      <name val="Calibri"/>
      <family val="2"/>
    </font>
    <font>
      <sz val="12"/>
      <name val="Calibri"/>
      <family val="2"/>
    </font>
    <font>
      <sz val="13"/>
      <name val="Calibri"/>
      <family val="2"/>
      <scheme val="minor"/>
    </font>
    <font>
      <sz val="11"/>
      <name val="Calibri"/>
      <family val="2"/>
      <scheme val="minor"/>
    </font>
    <font>
      <u/>
      <sz val="10"/>
      <color indexed="12"/>
      <name val="Times New Roman"/>
      <family val="1"/>
    </font>
    <font>
      <u/>
      <sz val="12"/>
      <color indexed="12"/>
      <name val="Calibri"/>
      <family val="2"/>
    </font>
    <font>
      <b/>
      <sz val="13"/>
      <color rgb="FFFF0000"/>
      <name val="Calibri"/>
      <family val="2"/>
    </font>
    <font>
      <sz val="14"/>
      <name val="Calibri"/>
      <family val="2"/>
    </font>
    <font>
      <sz val="8"/>
      <name val="Calibri"/>
      <family val="2"/>
    </font>
    <font>
      <b/>
      <sz val="13"/>
      <color theme="1"/>
      <name val="Calibri"/>
      <family val="2"/>
      <scheme val="minor"/>
    </font>
  </fonts>
  <fills count="3">
    <fill>
      <patternFill patternType="none"/>
    </fill>
    <fill>
      <patternFill patternType="gray125"/>
    </fill>
    <fill>
      <patternFill patternType="solid">
        <fgColor indexed="23"/>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dashed">
        <color indexed="64"/>
      </right>
      <top/>
      <bottom/>
      <diagonal/>
    </border>
    <border>
      <left style="dashed">
        <color indexed="64"/>
      </left>
      <right style="medium">
        <color indexed="64"/>
      </right>
      <top/>
      <bottom/>
      <diagonal/>
    </border>
    <border>
      <left/>
      <right style="medium">
        <color indexed="64"/>
      </right>
      <top/>
      <bottom/>
      <diagonal/>
    </border>
    <border>
      <left/>
      <right style="dashed">
        <color indexed="64"/>
      </right>
      <top/>
      <bottom/>
      <diagonal/>
    </border>
    <border>
      <left/>
      <right style="thick">
        <color indexed="64"/>
      </right>
      <top/>
      <bottom/>
      <diagonal/>
    </border>
    <border>
      <left style="medium">
        <color indexed="64"/>
      </left>
      <right/>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dashed">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dashed">
        <color indexed="64"/>
      </left>
      <right style="dashed">
        <color indexed="64"/>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143">
    <xf numFmtId="0" fontId="0" fillId="0" borderId="0" xfId="0"/>
    <xf numFmtId="0" fontId="1" fillId="0" borderId="0" xfId="0" applyFont="1" applyAlignment="1">
      <alignment horizontal="center" vertical="center"/>
    </xf>
    <xf numFmtId="0" fontId="2" fillId="0" borderId="0" xfId="0" applyFont="1" applyAlignment="1">
      <alignment horizontal="left" vertical="center" indent="1"/>
    </xf>
    <xf numFmtId="0" fontId="2" fillId="0" borderId="0" xfId="0" applyFont="1" applyAlignment="1">
      <alignment horizontal="center" vertical="center"/>
    </xf>
    <xf numFmtId="0" fontId="3" fillId="0" borderId="3" xfId="0" applyFont="1" applyBorder="1" applyAlignment="1">
      <alignment horizontal="center" vertical="center"/>
    </xf>
    <xf numFmtId="0" fontId="1" fillId="0" borderId="0" xfId="0" applyFont="1" applyAlignment="1">
      <alignment vertical="center"/>
    </xf>
    <xf numFmtId="0" fontId="3" fillId="0" borderId="0" xfId="0" applyFont="1" applyBorder="1" applyAlignment="1">
      <alignment horizontal="left" vertical="center" indent="1"/>
    </xf>
    <xf numFmtId="0" fontId="2" fillId="0" borderId="0" xfId="0" applyFont="1" applyAlignment="1">
      <alignment vertical="center"/>
    </xf>
    <xf numFmtId="0" fontId="3" fillId="0" borderId="0"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right" vertical="center" indent="1"/>
    </xf>
    <xf numFmtId="0" fontId="1" fillId="0" borderId="0" xfId="0" applyFont="1" applyBorder="1" applyAlignment="1">
      <alignment vertical="center"/>
    </xf>
    <xf numFmtId="0" fontId="1" fillId="0" borderId="0" xfId="0" applyFont="1" applyBorder="1" applyAlignment="1">
      <alignment horizontal="right" vertical="center" indent="1"/>
    </xf>
    <xf numFmtId="0" fontId="5" fillId="0" borderId="0" xfId="0" applyFont="1" applyAlignment="1">
      <alignment horizontal="center"/>
    </xf>
    <xf numFmtId="0" fontId="5" fillId="0" borderId="0" xfId="0" applyFont="1"/>
    <xf numFmtId="0" fontId="5" fillId="0" borderId="6" xfId="0" applyFont="1" applyBorder="1" applyAlignment="1">
      <alignment horizontal="center"/>
    </xf>
    <xf numFmtId="0" fontId="5" fillId="0" borderId="7" xfId="0" applyFont="1" applyBorder="1" applyAlignment="1">
      <alignment horizontal="center"/>
    </xf>
    <xf numFmtId="0" fontId="4" fillId="0" borderId="8" xfId="0" applyFont="1" applyBorder="1" applyAlignment="1">
      <alignment horizontal="centerContinuous"/>
    </xf>
    <xf numFmtId="0" fontId="5" fillId="0" borderId="9" xfId="0" applyFont="1" applyBorder="1" applyAlignment="1">
      <alignment horizontal="centerContinuous"/>
    </xf>
    <xf numFmtId="0" fontId="4" fillId="0" borderId="7" xfId="0" applyFont="1" applyBorder="1" applyAlignment="1">
      <alignment horizontal="centerContinuous"/>
    </xf>
    <xf numFmtId="0" fontId="5" fillId="0" borderId="7" xfId="0" applyFont="1" applyBorder="1" applyAlignment="1">
      <alignment horizontal="centerContinuous"/>
    </xf>
    <xf numFmtId="0" fontId="4" fillId="0" borderId="10" xfId="0" applyFont="1" applyBorder="1" applyAlignment="1">
      <alignment horizontal="right" inden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5" fillId="0" borderId="0" xfId="0" applyFont="1" applyBorder="1" applyAlignment="1">
      <alignment horizontal="center" vertical="center"/>
    </xf>
    <xf numFmtId="0" fontId="4" fillId="0" borderId="18" xfId="0" applyFont="1" applyBorder="1" applyAlignment="1">
      <alignment horizontal="right" vertical="center" indent="1"/>
    </xf>
    <xf numFmtId="0" fontId="5" fillId="0" borderId="0" xfId="0" applyFont="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20" fontId="5" fillId="0" borderId="12" xfId="0" applyNumberFormat="1"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20" fontId="5" fillId="0" borderId="21" xfId="0" applyNumberFormat="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4" fillId="0" borderId="29" xfId="0" applyFont="1" applyBorder="1" applyAlignment="1">
      <alignment horizontal="right" vertical="center" indent="1"/>
    </xf>
    <xf numFmtId="20" fontId="5" fillId="0" borderId="13" xfId="0" applyNumberFormat="1" applyFont="1" applyBorder="1" applyAlignment="1">
      <alignment horizontal="center" vertical="center"/>
    </xf>
    <xf numFmtId="0" fontId="5" fillId="0" borderId="30" xfId="0" applyFont="1" applyBorder="1" applyAlignment="1">
      <alignment horizontal="center"/>
    </xf>
    <xf numFmtId="0" fontId="5" fillId="0" borderId="0" xfId="0" applyFont="1" applyBorder="1" applyAlignment="1">
      <alignment horizontal="center"/>
    </xf>
    <xf numFmtId="0" fontId="5" fillId="0" borderId="18" xfId="0" applyFont="1" applyBorder="1" applyAlignment="1">
      <alignment horizontal="right" indent="1"/>
    </xf>
    <xf numFmtId="0" fontId="1" fillId="0" borderId="31"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2" fillId="0" borderId="32" xfId="0" applyFont="1" applyBorder="1" applyAlignment="1">
      <alignment horizontal="right" vertical="center" indent="1"/>
    </xf>
    <xf numFmtId="0" fontId="5" fillId="0" borderId="0" xfId="0" applyFont="1" applyAlignment="1">
      <alignment horizontal="right" indent="1"/>
    </xf>
    <xf numFmtId="0" fontId="7" fillId="0" borderId="0" xfId="0" applyFont="1"/>
    <xf numFmtId="0" fontId="8" fillId="0" borderId="0" xfId="0" applyFont="1" applyAlignment="1">
      <alignment horizontal="left" indent="1"/>
    </xf>
    <xf numFmtId="0" fontId="6" fillId="0" borderId="0" xfId="0" applyFont="1" applyAlignment="1">
      <alignment horizontal="center"/>
    </xf>
    <xf numFmtId="0" fontId="9" fillId="0" borderId="0" xfId="0" applyFont="1" applyAlignment="1">
      <alignment horizontal="left" vertical="center" indent="1"/>
    </xf>
    <xf numFmtId="0" fontId="11" fillId="0" borderId="0" xfId="0" applyFont="1" applyAlignment="1">
      <alignment horizontal="left" vertical="center" indent="1"/>
    </xf>
    <xf numFmtId="0" fontId="9" fillId="0" borderId="0" xfId="0" applyFont="1" applyFill="1" applyAlignment="1">
      <alignment horizontal="left" vertical="center" indent="1"/>
    </xf>
    <xf numFmtId="6" fontId="9" fillId="0" borderId="0" xfId="0" applyNumberFormat="1" applyFont="1" applyFill="1" applyBorder="1" applyAlignment="1">
      <alignment horizontal="left" vertical="center" indent="1"/>
    </xf>
    <xf numFmtId="0" fontId="11" fillId="0" borderId="0" xfId="0" applyFont="1" applyAlignment="1">
      <alignment vertical="center"/>
    </xf>
    <xf numFmtId="6" fontId="9" fillId="0" borderId="0" xfId="0" applyNumberFormat="1" applyFont="1" applyFill="1" applyAlignment="1">
      <alignment horizontal="left" vertical="center" indent="1"/>
    </xf>
    <xf numFmtId="0" fontId="10" fillId="0" borderId="0" xfId="0" applyFont="1" applyAlignment="1">
      <alignment horizontal="right" vertical="center"/>
    </xf>
    <xf numFmtId="0" fontId="10" fillId="0" borderId="0" xfId="0" applyFont="1" applyAlignment="1">
      <alignment vertical="center"/>
    </xf>
    <xf numFmtId="9" fontId="11" fillId="0" borderId="0" xfId="0" applyNumberFormat="1" applyFont="1" applyAlignment="1">
      <alignment vertical="center" wrapText="1"/>
    </xf>
    <xf numFmtId="9" fontId="9" fillId="0" borderId="0" xfId="0" applyNumberFormat="1" applyFont="1" applyAlignment="1">
      <alignment horizontal="left" vertical="center" indent="1"/>
    </xf>
    <xf numFmtId="9" fontId="10" fillId="0" borderId="0" xfId="0" applyNumberFormat="1" applyFont="1" applyAlignment="1">
      <alignment horizontal="left" vertical="center" wrapText="1"/>
    </xf>
    <xf numFmtId="9" fontId="15" fillId="0" borderId="0" xfId="1" applyNumberFormat="1" applyFont="1" applyAlignment="1" applyProtection="1">
      <alignment horizontal="left" vertical="center" indent="1"/>
    </xf>
    <xf numFmtId="9" fontId="15" fillId="0" borderId="0" xfId="1" applyNumberFormat="1" applyFont="1" applyAlignment="1" applyProtection="1">
      <alignment vertical="center"/>
    </xf>
    <xf numFmtId="9" fontId="10" fillId="0" borderId="0" xfId="0" applyNumberFormat="1" applyFont="1" applyAlignment="1">
      <alignment vertical="center"/>
    </xf>
    <xf numFmtId="9" fontId="11" fillId="0" borderId="0" xfId="0" applyNumberFormat="1" applyFont="1" applyAlignment="1">
      <alignment vertical="center"/>
    </xf>
    <xf numFmtId="20" fontId="9" fillId="0" borderId="0" xfId="0" applyNumberFormat="1" applyFont="1" applyAlignment="1">
      <alignment horizontal="left" vertical="center" indent="1"/>
    </xf>
    <xf numFmtId="0" fontId="9" fillId="0" borderId="0" xfId="0" applyFont="1" applyAlignment="1">
      <alignment horizontal="right" vertical="center"/>
    </xf>
    <xf numFmtId="0" fontId="10" fillId="0" borderId="0" xfId="0" applyFont="1" applyAlignment="1">
      <alignment horizontal="left" vertical="center" indent="1"/>
    </xf>
    <xf numFmtId="0" fontId="8" fillId="0" borderId="0" xfId="0" applyFont="1" applyAlignment="1">
      <alignment horizontal="left" vertical="center" indent="1"/>
    </xf>
    <xf numFmtId="0" fontId="10" fillId="0" borderId="0" xfId="0" quotePrefix="1" applyFont="1" applyAlignment="1">
      <alignment horizontal="left" vertical="center" indent="1"/>
    </xf>
    <xf numFmtId="0" fontId="17" fillId="0" borderId="0" xfId="0" applyFont="1" applyAlignment="1">
      <alignment vertical="center"/>
    </xf>
    <xf numFmtId="0" fontId="9" fillId="0" borderId="0" xfId="1" applyFont="1" applyBorder="1" applyAlignment="1" applyProtection="1">
      <alignment horizontal="left" vertical="center" indent="1"/>
    </xf>
    <xf numFmtId="0" fontId="9" fillId="0" borderId="0" xfId="1" quotePrefix="1" applyFont="1" applyBorder="1" applyAlignment="1" applyProtection="1">
      <alignment horizontal="left" vertical="center" indent="1"/>
    </xf>
    <xf numFmtId="0" fontId="5" fillId="0" borderId="0" xfId="0" applyFont="1" applyAlignment="1">
      <alignment horizontal="left" vertical="center" indent="1"/>
    </xf>
    <xf numFmtId="0" fontId="5" fillId="0" borderId="0" xfId="0" applyFont="1" applyAlignment="1">
      <alignment horizontal="right" vertical="center"/>
    </xf>
    <xf numFmtId="0" fontId="10" fillId="0" borderId="33" xfId="0" applyFont="1" applyBorder="1" applyAlignment="1">
      <alignment horizontal="left" vertical="center" indent="1"/>
    </xf>
    <xf numFmtId="0" fontId="9" fillId="0" borderId="34" xfId="0" applyFont="1" applyBorder="1" applyAlignment="1">
      <alignment horizontal="center" vertical="center"/>
    </xf>
    <xf numFmtId="0" fontId="9" fillId="0" borderId="36" xfId="0" applyFont="1" applyBorder="1" applyAlignment="1">
      <alignment horizontal="center" vertical="center"/>
    </xf>
    <xf numFmtId="0" fontId="9" fillId="0" borderId="35" xfId="0" applyFont="1" applyBorder="1" applyAlignment="1">
      <alignment horizontal="center" vertical="center"/>
    </xf>
    <xf numFmtId="0" fontId="10" fillId="0" borderId="21" xfId="0" applyFont="1" applyBorder="1" applyAlignment="1">
      <alignment horizontal="left" vertical="center" inden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11" fillId="0" borderId="0" xfId="0" applyFont="1" applyAlignment="1">
      <alignment horizontal="right" vertical="center"/>
    </xf>
    <xf numFmtId="0" fontId="10" fillId="0" borderId="12" xfId="0" applyFont="1" applyBorder="1" applyAlignment="1">
      <alignment horizontal="left" vertical="center" inden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16" fontId="10" fillId="0" borderId="43" xfId="0" quotePrefix="1" applyNumberFormat="1" applyFont="1" applyBorder="1" applyAlignment="1">
      <alignment horizontal="center" vertical="center"/>
    </xf>
    <xf numFmtId="0" fontId="10" fillId="0" borderId="43" xfId="0" quotePrefix="1" applyFont="1" applyBorder="1" applyAlignment="1">
      <alignment horizontal="center" vertical="center"/>
    </xf>
    <xf numFmtId="0" fontId="10" fillId="2" borderId="44" xfId="0" applyFont="1" applyFill="1" applyBorder="1" applyAlignment="1">
      <alignment horizontal="center" vertical="center"/>
    </xf>
    <xf numFmtId="0" fontId="10" fillId="2" borderId="43" xfId="0" applyFont="1" applyFill="1" applyBorder="1" applyAlignment="1">
      <alignment horizontal="center" vertical="center"/>
    </xf>
    <xf numFmtId="16" fontId="10" fillId="0" borderId="42" xfId="0" quotePrefix="1" applyNumberFormat="1" applyFont="1" applyBorder="1" applyAlignment="1">
      <alignment horizontal="center" vertical="center"/>
    </xf>
    <xf numFmtId="0" fontId="10" fillId="0" borderId="39" xfId="0" quotePrefix="1" applyFont="1" applyBorder="1" applyAlignment="1">
      <alignment horizontal="center" vertical="center"/>
    </xf>
    <xf numFmtId="0" fontId="10" fillId="0" borderId="41" xfId="0" applyFont="1" applyBorder="1" applyAlignment="1">
      <alignment horizontal="center" vertical="center"/>
    </xf>
    <xf numFmtId="0" fontId="10" fillId="0" borderId="39" xfId="0" applyFont="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5" fillId="0" borderId="0" xfId="0" applyFont="1" applyAlignment="1">
      <alignment horizontal="left" indent="1"/>
    </xf>
    <xf numFmtId="0" fontId="5" fillId="0" borderId="0" xfId="0" applyFont="1" applyAlignment="1">
      <alignment horizontal="right"/>
    </xf>
    <xf numFmtId="0" fontId="10" fillId="0" borderId="0" xfId="0" applyFont="1" applyAlignment="1">
      <alignment horizontal="left" vertical="center" wrapText="1" indent="1"/>
    </xf>
    <xf numFmtId="0" fontId="9" fillId="0" borderId="34" xfId="0" applyFont="1" applyBorder="1" applyAlignment="1">
      <alignment horizontal="center" vertical="center"/>
    </xf>
    <xf numFmtId="0" fontId="9" fillId="0" borderId="35" xfId="0" applyFont="1" applyBorder="1" applyAlignment="1">
      <alignment horizontal="center" vertical="center"/>
    </xf>
    <xf numFmtId="9" fontId="9" fillId="0" borderId="0" xfId="0" applyNumberFormat="1" applyFont="1" applyAlignment="1">
      <alignment horizontal="center" vertical="center"/>
    </xf>
    <xf numFmtId="9" fontId="10" fillId="0" borderId="0" xfId="0" applyNumberFormat="1" applyFont="1" applyAlignment="1">
      <alignment horizontal="left" vertical="center" wrapText="1" indent="1"/>
    </xf>
    <xf numFmtId="0" fontId="9" fillId="0" borderId="0" xfId="0" applyFont="1" applyAlignment="1">
      <alignment horizontal="left" vertical="center" indent="1"/>
    </xf>
    <xf numFmtId="0" fontId="9" fillId="0" borderId="0" xfId="0" applyFont="1" applyAlignment="1">
      <alignment horizontal="left" vertical="top" wrapText="1" indent="1"/>
    </xf>
    <xf numFmtId="0" fontId="6" fillId="0" borderId="0" xfId="0" applyFont="1" applyAlignment="1">
      <alignment horizontal="center"/>
    </xf>
    <xf numFmtId="0" fontId="10" fillId="0" borderId="0" xfId="0" applyFont="1" applyBorder="1" applyAlignment="1">
      <alignment horizontal="left" vertical="center" wrapText="1" indent="1"/>
    </xf>
    <xf numFmtId="0" fontId="9" fillId="0" borderId="0" xfId="0" applyFont="1" applyFill="1" applyAlignment="1">
      <alignment horizontal="left" vertical="center" indent="1"/>
    </xf>
    <xf numFmtId="6" fontId="10" fillId="0" borderId="0" xfId="0" applyNumberFormat="1" applyFont="1" applyFill="1" applyAlignment="1">
      <alignment horizontal="left" vertical="center" wrapText="1" indent="1"/>
    </xf>
    <xf numFmtId="0" fontId="19" fillId="0" borderId="0" xfId="0" applyFont="1" applyAlignment="1">
      <alignment horizontal="left" vertical="center" indent="1"/>
    </xf>
    <xf numFmtId="0" fontId="12" fillId="0" borderId="0" xfId="0" applyFont="1" applyAlignment="1">
      <alignment horizontal="left" vertical="center" wrapText="1" indent="1"/>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3" fillId="0" borderId="1" xfId="0" applyFont="1" applyBorder="1" applyAlignment="1">
      <alignment horizontal="left" vertical="center" inden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5" xfId="0" applyFont="1" applyBorder="1" applyAlignment="1">
      <alignment horizontal="left" vertical="center" wrapText="1" indent="1"/>
    </xf>
    <xf numFmtId="0" fontId="5" fillId="0" borderId="5"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96951</xdr:colOff>
      <xdr:row>10</xdr:row>
      <xdr:rowOff>25415</xdr:rowOff>
    </xdr:from>
    <xdr:to>
      <xdr:col>5</xdr:col>
      <xdr:colOff>586978</xdr:colOff>
      <xdr:row>11</xdr:row>
      <xdr:rowOff>84683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54601" y="4108465"/>
          <a:ext cx="5163627" cy="101176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rowdownfoundation" TargetMode="External"/><Relationship Id="rId2" Type="http://schemas.openxmlformats.org/officeDocument/2006/relationships/hyperlink" Target="https://twitter.com/RowdownFndation" TargetMode="External"/><Relationship Id="rId1" Type="http://schemas.openxmlformats.org/officeDocument/2006/relationships/hyperlink" Target="https://breakthrough.tributefunds.com/fund/Nicola+Coy/showFun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tabSelected="1" zoomScale="70" zoomScaleNormal="70" workbookViewId="0">
      <selection sqref="A1:I50"/>
    </sheetView>
  </sheetViews>
  <sheetFormatPr defaultColWidth="10.453125" defaultRowHeight="13" x14ac:dyDescent="0.3"/>
  <cols>
    <col min="1" max="1" width="58.08984375" style="115" customWidth="1"/>
    <col min="2" max="2" width="16.7265625" style="115" customWidth="1"/>
    <col min="3" max="7" width="16.7265625" style="116" customWidth="1"/>
    <col min="8" max="9" width="16.7265625" style="14" customWidth="1"/>
    <col min="10" max="16384" width="10.453125" style="14"/>
  </cols>
  <sheetData>
    <row r="1" spans="1:16" s="62" customFormat="1" ht="28.5" x14ac:dyDescent="0.65">
      <c r="A1" s="124" t="s">
        <v>114</v>
      </c>
      <c r="B1" s="124"/>
      <c r="C1" s="124"/>
      <c r="D1" s="124"/>
      <c r="E1" s="124"/>
      <c r="F1" s="124"/>
      <c r="G1" s="124"/>
      <c r="H1" s="124"/>
      <c r="I1" s="124"/>
    </row>
    <row r="2" spans="1:16" s="62" customFormat="1" ht="22.5" customHeight="1" x14ac:dyDescent="0.65">
      <c r="A2" s="63" t="s">
        <v>115</v>
      </c>
      <c r="B2" s="64"/>
      <c r="C2" s="64"/>
      <c r="D2" s="64"/>
      <c r="E2" s="64"/>
      <c r="F2" s="64"/>
      <c r="G2" s="64"/>
      <c r="H2" s="64"/>
      <c r="I2" s="64"/>
    </row>
    <row r="3" spans="1:16" s="66" customFormat="1" ht="39.65" customHeight="1" x14ac:dyDescent="0.35">
      <c r="A3" s="65" t="s">
        <v>116</v>
      </c>
      <c r="B3" s="117" t="s">
        <v>117</v>
      </c>
      <c r="C3" s="117"/>
      <c r="D3" s="117"/>
      <c r="E3" s="117"/>
      <c r="F3" s="117"/>
      <c r="G3" s="117"/>
      <c r="H3" s="117"/>
      <c r="I3" s="117"/>
    </row>
    <row r="4" spans="1:16" s="69" customFormat="1" ht="40" customHeight="1" x14ac:dyDescent="0.35">
      <c r="A4" s="67" t="s">
        <v>118</v>
      </c>
      <c r="B4" s="68">
        <v>20</v>
      </c>
      <c r="C4" s="125" t="s">
        <v>119</v>
      </c>
      <c r="D4" s="117"/>
      <c r="E4" s="117"/>
      <c r="F4" s="117"/>
      <c r="G4" s="117"/>
      <c r="H4" s="117"/>
      <c r="I4" s="117"/>
    </row>
    <row r="5" spans="1:16" s="69" customFormat="1" ht="28" customHeight="1" x14ac:dyDescent="0.35">
      <c r="A5" s="126" t="s">
        <v>120</v>
      </c>
      <c r="B5" s="127" t="s">
        <v>121</v>
      </c>
      <c r="C5" s="127"/>
      <c r="D5" s="127"/>
      <c r="E5" s="127"/>
      <c r="F5" s="127"/>
      <c r="G5" s="127"/>
      <c r="H5" s="127"/>
      <c r="I5" s="127"/>
    </row>
    <row r="6" spans="1:16" s="69" customFormat="1" ht="28.5" customHeight="1" x14ac:dyDescent="0.35">
      <c r="A6" s="126"/>
      <c r="B6" s="70" t="s">
        <v>122</v>
      </c>
      <c r="C6" s="71"/>
      <c r="D6" s="71"/>
      <c r="E6" s="71"/>
      <c r="F6" s="71"/>
      <c r="G6" s="71"/>
      <c r="H6" s="72"/>
      <c r="I6" s="72"/>
    </row>
    <row r="7" spans="1:16" s="69" customFormat="1" ht="29.5" customHeight="1" x14ac:dyDescent="0.35">
      <c r="A7" s="128" t="s">
        <v>123</v>
      </c>
      <c r="B7" s="129" t="s">
        <v>124</v>
      </c>
      <c r="C7" s="129"/>
      <c r="D7" s="129"/>
      <c r="E7" s="129"/>
      <c r="F7" s="129"/>
      <c r="G7" s="129"/>
      <c r="H7" s="129"/>
      <c r="I7" s="129"/>
      <c r="J7" s="73"/>
      <c r="K7" s="73"/>
      <c r="L7" s="73"/>
      <c r="M7" s="73"/>
      <c r="N7" s="73"/>
      <c r="O7" s="73"/>
      <c r="P7" s="73"/>
    </row>
    <row r="8" spans="1:16" s="69" customFormat="1" ht="48" customHeight="1" x14ac:dyDescent="0.35">
      <c r="A8" s="128"/>
      <c r="B8" s="129"/>
      <c r="C8" s="129"/>
      <c r="D8" s="129"/>
      <c r="E8" s="129"/>
      <c r="F8" s="129"/>
      <c r="G8" s="129"/>
      <c r="H8" s="129"/>
      <c r="I8" s="129"/>
      <c r="J8" s="73"/>
      <c r="K8" s="73"/>
      <c r="L8" s="73"/>
      <c r="M8" s="73"/>
      <c r="N8" s="73"/>
      <c r="O8" s="73"/>
      <c r="P8" s="73"/>
    </row>
    <row r="9" spans="1:16" s="69" customFormat="1" ht="28.5" customHeight="1" x14ac:dyDescent="0.35">
      <c r="A9" s="65" t="s">
        <v>125</v>
      </c>
      <c r="B9" s="74" t="s">
        <v>126</v>
      </c>
      <c r="C9" s="75"/>
      <c r="D9" s="75"/>
      <c r="E9" s="76" t="s">
        <v>127</v>
      </c>
      <c r="F9" s="76"/>
      <c r="G9" s="77" t="s">
        <v>128</v>
      </c>
      <c r="I9" s="78"/>
      <c r="J9" s="73"/>
      <c r="K9" s="73"/>
      <c r="L9" s="73"/>
      <c r="M9" s="73"/>
    </row>
    <row r="10" spans="1:16" s="69" customFormat="1" ht="28.5" customHeight="1" x14ac:dyDescent="0.35">
      <c r="A10" s="65"/>
      <c r="B10" s="74"/>
      <c r="C10" s="75"/>
      <c r="D10" s="75"/>
      <c r="E10" s="76" t="s">
        <v>129</v>
      </c>
      <c r="F10" s="76"/>
      <c r="H10" s="78"/>
      <c r="I10" s="78"/>
      <c r="J10" s="73"/>
      <c r="K10" s="73"/>
      <c r="L10" s="73"/>
      <c r="M10" s="73"/>
    </row>
    <row r="11" spans="1:16" s="69" customFormat="1" ht="75" customHeight="1" x14ac:dyDescent="0.35">
      <c r="A11" s="65"/>
      <c r="B11" s="120"/>
      <c r="C11" s="120"/>
      <c r="D11" s="120"/>
      <c r="E11" s="120"/>
      <c r="F11" s="120"/>
      <c r="G11" s="120"/>
      <c r="H11" s="120"/>
      <c r="I11" s="120"/>
      <c r="J11" s="73"/>
      <c r="K11" s="73"/>
      <c r="L11" s="73"/>
      <c r="M11" s="73"/>
    </row>
    <row r="12" spans="1:16" s="69" customFormat="1" ht="30.5" customHeight="1" x14ac:dyDescent="0.35">
      <c r="A12" s="65"/>
      <c r="B12" s="121" t="s">
        <v>130</v>
      </c>
      <c r="C12" s="121"/>
      <c r="D12" s="121"/>
      <c r="E12" s="121"/>
      <c r="F12" s="121"/>
      <c r="G12" s="121"/>
      <c r="H12" s="121"/>
      <c r="I12" s="121"/>
      <c r="J12" s="79"/>
      <c r="K12" s="73"/>
      <c r="L12" s="73"/>
      <c r="M12" s="73"/>
    </row>
    <row r="13" spans="1:16" s="69" customFormat="1" ht="48.5" customHeight="1" x14ac:dyDescent="0.35">
      <c r="A13" s="65" t="s">
        <v>131</v>
      </c>
      <c r="B13" s="121" t="s">
        <v>132</v>
      </c>
      <c r="C13" s="121"/>
      <c r="D13" s="121"/>
      <c r="E13" s="121"/>
      <c r="F13" s="121"/>
      <c r="G13" s="121"/>
      <c r="H13" s="121"/>
      <c r="I13" s="121"/>
      <c r="J13" s="73"/>
      <c r="K13" s="73"/>
      <c r="L13" s="73"/>
      <c r="M13" s="73"/>
    </row>
    <row r="14" spans="1:16" s="69" customFormat="1" ht="32.5" customHeight="1" x14ac:dyDescent="0.35">
      <c r="A14" s="122" t="s">
        <v>133</v>
      </c>
      <c r="B14" s="121" t="s">
        <v>134</v>
      </c>
      <c r="C14" s="121"/>
      <c r="D14" s="121"/>
      <c r="E14" s="121"/>
      <c r="F14" s="121"/>
      <c r="G14" s="121"/>
      <c r="H14" s="121"/>
      <c r="I14" s="121"/>
      <c r="J14" s="73"/>
      <c r="K14" s="73"/>
      <c r="L14" s="73"/>
      <c r="M14" s="73"/>
    </row>
    <row r="15" spans="1:16" s="69" customFormat="1" ht="28" customHeight="1" x14ac:dyDescent="0.35">
      <c r="A15" s="122"/>
      <c r="B15" s="121"/>
      <c r="C15" s="121"/>
      <c r="D15" s="121"/>
      <c r="E15" s="121"/>
      <c r="F15" s="121"/>
      <c r="G15" s="121"/>
      <c r="H15" s="121"/>
      <c r="I15" s="121"/>
      <c r="J15" s="73"/>
      <c r="K15" s="73"/>
      <c r="L15" s="73"/>
      <c r="M15" s="73"/>
    </row>
    <row r="16" spans="1:16" s="69" customFormat="1" ht="28.5" customHeight="1" x14ac:dyDescent="0.35">
      <c r="A16" s="65" t="s">
        <v>135</v>
      </c>
      <c r="B16" s="80">
        <v>0.99930555555555556</v>
      </c>
      <c r="C16" s="65" t="s">
        <v>136</v>
      </c>
      <c r="D16" s="81"/>
      <c r="E16" s="71"/>
      <c r="F16" s="71"/>
      <c r="G16" s="71"/>
      <c r="H16" s="72"/>
      <c r="I16" s="72"/>
    </row>
    <row r="17" spans="1:9" s="32" customFormat="1" ht="22.5" customHeight="1" x14ac:dyDescent="0.35">
      <c r="A17" s="82"/>
      <c r="B17" s="82"/>
      <c r="C17" s="71"/>
      <c r="D17" s="71"/>
      <c r="E17" s="71"/>
      <c r="F17" s="71"/>
      <c r="G17" s="71"/>
      <c r="H17" s="72"/>
      <c r="I17" s="72"/>
    </row>
    <row r="18" spans="1:9" s="85" customFormat="1" ht="28.5" customHeight="1" x14ac:dyDescent="0.35">
      <c r="A18" s="83" t="s">
        <v>137</v>
      </c>
      <c r="B18" s="84"/>
      <c r="C18" s="71"/>
      <c r="D18" s="71"/>
      <c r="E18" s="71"/>
      <c r="F18" s="71"/>
      <c r="G18" s="71"/>
      <c r="H18" s="72"/>
      <c r="I18" s="72"/>
    </row>
    <row r="19" spans="1:9" s="69" customFormat="1" ht="28.5" customHeight="1" x14ac:dyDescent="0.35">
      <c r="A19" s="82" t="s">
        <v>138</v>
      </c>
      <c r="B19" s="82"/>
      <c r="C19" s="71"/>
      <c r="D19" s="71"/>
      <c r="E19" s="71"/>
      <c r="F19" s="71"/>
      <c r="G19" s="71"/>
      <c r="H19" s="72"/>
      <c r="I19" s="72"/>
    </row>
    <row r="20" spans="1:9" s="69" customFormat="1" ht="28.5" customHeight="1" x14ac:dyDescent="0.35">
      <c r="A20" s="82" t="s">
        <v>139</v>
      </c>
      <c r="B20" s="82"/>
      <c r="C20" s="71"/>
      <c r="D20" s="71"/>
      <c r="E20" s="71"/>
      <c r="F20" s="71"/>
      <c r="G20" s="71"/>
      <c r="H20" s="72"/>
      <c r="I20" s="72"/>
    </row>
    <row r="21" spans="1:9" s="69" customFormat="1" ht="28.5" customHeight="1" x14ac:dyDescent="0.35">
      <c r="A21" s="65" t="s">
        <v>140</v>
      </c>
      <c r="B21" s="82"/>
      <c r="C21" s="71"/>
      <c r="D21" s="71"/>
      <c r="E21" s="71"/>
      <c r="F21" s="71"/>
      <c r="G21" s="71"/>
      <c r="H21" s="72"/>
      <c r="I21" s="72"/>
    </row>
    <row r="22" spans="1:9" s="69" customFormat="1" ht="28.5" customHeight="1" x14ac:dyDescent="0.35">
      <c r="A22" s="123" t="s">
        <v>141</v>
      </c>
      <c r="B22" s="86" t="s">
        <v>142</v>
      </c>
      <c r="C22" s="86" t="s">
        <v>143</v>
      </c>
      <c r="D22" s="87" t="s">
        <v>144</v>
      </c>
      <c r="E22" s="86" t="s">
        <v>126</v>
      </c>
      <c r="F22" s="82"/>
      <c r="G22" s="71"/>
      <c r="H22" s="72"/>
      <c r="I22" s="72"/>
    </row>
    <row r="23" spans="1:9" s="69" customFormat="1" ht="28.5" customHeight="1" x14ac:dyDescent="0.35">
      <c r="A23" s="123"/>
      <c r="B23" s="65" t="s">
        <v>145</v>
      </c>
      <c r="C23" s="71"/>
      <c r="D23" s="71"/>
      <c r="E23" s="71"/>
      <c r="F23" s="71"/>
      <c r="G23" s="71"/>
      <c r="H23" s="72"/>
      <c r="I23" s="72"/>
    </row>
    <row r="24" spans="1:9" s="69" customFormat="1" ht="28.5" customHeight="1" x14ac:dyDescent="0.35">
      <c r="A24" s="82" t="s">
        <v>146</v>
      </c>
      <c r="B24" s="82" t="s">
        <v>147</v>
      </c>
      <c r="C24" s="82"/>
      <c r="D24" s="82"/>
      <c r="F24" s="82" t="s">
        <v>148</v>
      </c>
      <c r="G24" s="71"/>
      <c r="H24" s="72"/>
      <c r="I24" s="72"/>
    </row>
    <row r="25" spans="1:9" s="69" customFormat="1" ht="28.5" customHeight="1" x14ac:dyDescent="0.35">
      <c r="A25" s="65" t="s">
        <v>149</v>
      </c>
      <c r="B25" s="82"/>
      <c r="C25" s="82"/>
      <c r="D25" s="82"/>
      <c r="E25" s="82"/>
      <c r="F25" s="71"/>
      <c r="G25" s="71"/>
      <c r="H25" s="72"/>
      <c r="I25" s="72"/>
    </row>
    <row r="26" spans="1:9" s="69" customFormat="1" ht="28.5" customHeight="1" x14ac:dyDescent="0.35">
      <c r="A26" s="82" t="s">
        <v>150</v>
      </c>
      <c r="B26" s="82"/>
      <c r="C26" s="82"/>
      <c r="D26" s="82"/>
      <c r="E26" s="82"/>
      <c r="F26" s="71"/>
      <c r="G26" s="71"/>
      <c r="H26" s="72"/>
      <c r="I26" s="72"/>
    </row>
    <row r="27" spans="1:9" s="69" customFormat="1" ht="28.5" customHeight="1" x14ac:dyDescent="0.35">
      <c r="A27" s="65" t="s">
        <v>151</v>
      </c>
      <c r="B27" s="82"/>
      <c r="C27" s="82"/>
      <c r="D27" s="82"/>
      <c r="E27" s="82"/>
      <c r="F27" s="71"/>
      <c r="G27" s="71"/>
      <c r="H27" s="72"/>
      <c r="I27" s="72"/>
    </row>
    <row r="28" spans="1:9" s="69" customFormat="1" ht="28.5" customHeight="1" x14ac:dyDescent="0.35">
      <c r="A28" s="82" t="s">
        <v>152</v>
      </c>
      <c r="B28" s="82"/>
      <c r="C28" s="82"/>
      <c r="D28" s="82"/>
      <c r="E28" s="82"/>
      <c r="F28" s="71"/>
      <c r="G28" s="71"/>
      <c r="H28" s="72"/>
      <c r="I28" s="72"/>
    </row>
    <row r="29" spans="1:9" s="69" customFormat="1" ht="28.5" customHeight="1" x14ac:dyDescent="0.35">
      <c r="A29" s="82" t="s">
        <v>153</v>
      </c>
      <c r="B29" s="82"/>
      <c r="C29" s="82"/>
      <c r="D29" s="82"/>
      <c r="E29" s="82"/>
      <c r="F29" s="71"/>
      <c r="G29" s="71"/>
      <c r="H29" s="72"/>
      <c r="I29" s="72"/>
    </row>
    <row r="30" spans="1:9" s="69" customFormat="1" ht="40" customHeight="1" x14ac:dyDescent="0.35">
      <c r="A30" s="117" t="s">
        <v>154</v>
      </c>
      <c r="B30" s="117"/>
      <c r="C30" s="117"/>
      <c r="D30" s="117"/>
      <c r="E30" s="117"/>
      <c r="F30" s="117"/>
      <c r="G30" s="117"/>
      <c r="H30" s="117"/>
      <c r="I30" s="117"/>
    </row>
    <row r="31" spans="1:9" s="69" customFormat="1" ht="28.5" customHeight="1" x14ac:dyDescent="0.35">
      <c r="A31" s="117" t="s">
        <v>155</v>
      </c>
      <c r="B31" s="117"/>
      <c r="C31" s="117"/>
      <c r="D31" s="117"/>
      <c r="E31" s="117"/>
      <c r="F31" s="117"/>
      <c r="G31" s="117"/>
      <c r="H31" s="117"/>
      <c r="I31" s="117"/>
    </row>
    <row r="32" spans="1:9" s="69" customFormat="1" ht="28.5" customHeight="1" x14ac:dyDescent="0.35">
      <c r="A32" s="82" t="s">
        <v>156</v>
      </c>
      <c r="B32" s="82"/>
      <c r="C32" s="71"/>
      <c r="D32" s="71"/>
      <c r="E32" s="71"/>
      <c r="F32" s="71"/>
      <c r="G32" s="71"/>
      <c r="H32" s="72"/>
      <c r="I32" s="72"/>
    </row>
    <row r="33" spans="1:9" s="69" customFormat="1" ht="40" customHeight="1" x14ac:dyDescent="0.35">
      <c r="A33" s="117" t="s">
        <v>157</v>
      </c>
      <c r="B33" s="117"/>
      <c r="C33" s="117"/>
      <c r="D33" s="117"/>
      <c r="E33" s="117"/>
      <c r="F33" s="117"/>
      <c r="G33" s="117"/>
      <c r="H33" s="117"/>
      <c r="I33" s="117"/>
    </row>
    <row r="34" spans="1:9" s="32" customFormat="1" ht="27" customHeight="1" x14ac:dyDescent="0.35">
      <c r="A34" s="82"/>
      <c r="B34" s="82"/>
      <c r="C34" s="71"/>
      <c r="D34" s="71"/>
      <c r="E34" s="71"/>
      <c r="F34" s="71"/>
      <c r="G34" s="71"/>
      <c r="H34" s="72"/>
      <c r="I34" s="72"/>
    </row>
    <row r="35" spans="1:9" s="32" customFormat="1" ht="28.5" customHeight="1" x14ac:dyDescent="0.35">
      <c r="A35" s="83" t="s">
        <v>158</v>
      </c>
      <c r="B35" s="82"/>
      <c r="C35" s="71"/>
      <c r="D35" s="71"/>
      <c r="E35" s="71"/>
      <c r="F35" s="71"/>
      <c r="G35" s="71"/>
      <c r="H35" s="72"/>
      <c r="I35" s="72"/>
    </row>
    <row r="36" spans="1:9" s="69" customFormat="1" ht="28.5" customHeight="1" x14ac:dyDescent="0.35">
      <c r="A36" s="82" t="s">
        <v>159</v>
      </c>
      <c r="B36" s="82"/>
      <c r="C36" s="71"/>
      <c r="D36" s="71"/>
      <c r="E36" s="71"/>
      <c r="F36" s="71"/>
      <c r="G36" s="71"/>
      <c r="H36" s="72"/>
      <c r="I36" s="72"/>
    </row>
    <row r="37" spans="1:9" s="69" customFormat="1" ht="28.5" customHeight="1" x14ac:dyDescent="0.35">
      <c r="A37" s="82" t="s">
        <v>160</v>
      </c>
      <c r="B37" s="82"/>
      <c r="C37" s="71"/>
      <c r="D37" s="71"/>
      <c r="E37" s="71"/>
      <c r="F37" s="71"/>
      <c r="G37" s="71"/>
      <c r="H37" s="72"/>
      <c r="I37" s="72"/>
    </row>
    <row r="38" spans="1:9" s="69" customFormat="1" ht="28.5" customHeight="1" x14ac:dyDescent="0.35">
      <c r="A38" s="65" t="s">
        <v>161</v>
      </c>
      <c r="B38" s="82"/>
      <c r="C38" s="71"/>
      <c r="D38" s="71"/>
      <c r="E38" s="71"/>
      <c r="F38" s="71"/>
      <c r="G38" s="71"/>
      <c r="H38" s="72"/>
      <c r="I38" s="72"/>
    </row>
    <row r="39" spans="1:9" s="32" customFormat="1" ht="28.5" customHeight="1" x14ac:dyDescent="0.35">
      <c r="A39" s="88"/>
      <c r="B39" s="88"/>
      <c r="C39" s="89"/>
      <c r="D39" s="89"/>
      <c r="E39" s="89"/>
      <c r="F39" s="89"/>
      <c r="G39" s="89"/>
    </row>
    <row r="40" spans="1:9" s="69" customFormat="1" ht="28.5" customHeight="1" x14ac:dyDescent="0.35">
      <c r="A40" s="90"/>
      <c r="B40" s="118" t="s">
        <v>162</v>
      </c>
      <c r="C40" s="119"/>
      <c r="D40" s="91"/>
      <c r="E40" s="92"/>
      <c r="F40" s="92"/>
      <c r="G40" s="92"/>
      <c r="H40" s="93"/>
    </row>
    <row r="41" spans="1:9" s="69" customFormat="1" ht="28.5" customHeight="1" x14ac:dyDescent="0.35">
      <c r="A41" s="94"/>
      <c r="B41" s="95" t="s">
        <v>163</v>
      </c>
      <c r="C41" s="96" t="s">
        <v>164</v>
      </c>
      <c r="D41" s="97" t="s">
        <v>165</v>
      </c>
      <c r="E41" s="98" t="s">
        <v>166</v>
      </c>
      <c r="F41" s="98" t="s">
        <v>167</v>
      </c>
      <c r="G41" s="98" t="s">
        <v>168</v>
      </c>
      <c r="H41" s="99" t="s">
        <v>109</v>
      </c>
      <c r="I41" s="100"/>
    </row>
    <row r="42" spans="1:9" s="69" customFormat="1" ht="28.5" customHeight="1" x14ac:dyDescent="0.35">
      <c r="A42" s="101" t="s">
        <v>169</v>
      </c>
      <c r="B42" s="102" t="s">
        <v>170</v>
      </c>
      <c r="C42" s="103" t="s">
        <v>170</v>
      </c>
      <c r="D42" s="102">
        <v>10</v>
      </c>
      <c r="E42" s="104">
        <v>16</v>
      </c>
      <c r="F42" s="104">
        <f>E42</f>
        <v>16</v>
      </c>
      <c r="G42" s="104">
        <v>20</v>
      </c>
      <c r="H42" s="103">
        <v>30</v>
      </c>
      <c r="I42" s="100"/>
    </row>
    <row r="43" spans="1:9" s="69" customFormat="1" ht="28.5" customHeight="1" x14ac:dyDescent="0.35">
      <c r="A43" s="101" t="s">
        <v>171</v>
      </c>
      <c r="B43" s="102" t="s">
        <v>170</v>
      </c>
      <c r="C43" s="105" t="s">
        <v>172</v>
      </c>
      <c r="D43" s="102">
        <v>7</v>
      </c>
      <c r="E43" s="104">
        <v>11</v>
      </c>
      <c r="F43" s="104">
        <f>E43</f>
        <v>11</v>
      </c>
      <c r="G43" s="104">
        <v>14</v>
      </c>
      <c r="H43" s="103">
        <v>20</v>
      </c>
      <c r="I43" s="100"/>
    </row>
    <row r="44" spans="1:9" s="69" customFormat="1" ht="28.5" customHeight="1" x14ac:dyDescent="0.35">
      <c r="A44" s="101" t="s">
        <v>173</v>
      </c>
      <c r="B44" s="102" t="s">
        <v>170</v>
      </c>
      <c r="C44" s="106" t="s">
        <v>174</v>
      </c>
      <c r="D44" s="102">
        <v>5</v>
      </c>
      <c r="E44" s="104">
        <v>8</v>
      </c>
      <c r="F44" s="104">
        <f>E44</f>
        <v>8</v>
      </c>
      <c r="G44" s="104">
        <v>10</v>
      </c>
      <c r="H44" s="103">
        <v>15</v>
      </c>
      <c r="I44" s="100"/>
    </row>
    <row r="45" spans="1:9" s="69" customFormat="1" ht="28.5" customHeight="1" x14ac:dyDescent="0.35">
      <c r="A45" s="101" t="s">
        <v>175</v>
      </c>
      <c r="B45" s="102" t="s">
        <v>170</v>
      </c>
      <c r="C45" s="103" t="s">
        <v>176</v>
      </c>
      <c r="D45" s="102">
        <v>-3</v>
      </c>
      <c r="E45" s="104">
        <v>-8</v>
      </c>
      <c r="F45" s="104">
        <f>E45</f>
        <v>-8</v>
      </c>
      <c r="G45" s="104">
        <v>-10</v>
      </c>
      <c r="H45" s="103">
        <v>-20</v>
      </c>
      <c r="I45" s="100"/>
    </row>
    <row r="46" spans="1:9" s="69" customFormat="1" ht="28.5" customHeight="1" x14ac:dyDescent="0.35">
      <c r="A46" s="101" t="s">
        <v>177</v>
      </c>
      <c r="B46" s="102" t="s">
        <v>170</v>
      </c>
      <c r="C46" s="105" t="s">
        <v>178</v>
      </c>
      <c r="D46" s="102">
        <v>-1</v>
      </c>
      <c r="E46" s="104">
        <v>-5</v>
      </c>
      <c r="F46" s="104">
        <f>E46</f>
        <v>-5</v>
      </c>
      <c r="G46" s="104">
        <v>-6</v>
      </c>
      <c r="H46" s="103">
        <v>-15</v>
      </c>
      <c r="I46" s="100"/>
    </row>
    <row r="47" spans="1:9" s="69" customFormat="1" ht="28.5" customHeight="1" x14ac:dyDescent="0.35">
      <c r="A47" s="101" t="s">
        <v>179</v>
      </c>
      <c r="B47" s="102" t="s">
        <v>170</v>
      </c>
      <c r="C47" s="103" t="s">
        <v>180</v>
      </c>
      <c r="D47" s="102">
        <v>2</v>
      </c>
      <c r="E47" s="107" t="s">
        <v>181</v>
      </c>
      <c r="F47" s="107" t="s">
        <v>181</v>
      </c>
      <c r="G47" s="107" t="s">
        <v>181</v>
      </c>
      <c r="H47" s="108" t="s">
        <v>181</v>
      </c>
      <c r="I47" s="100"/>
    </row>
    <row r="48" spans="1:9" s="69" customFormat="1" ht="28.5" customHeight="1" x14ac:dyDescent="0.35">
      <c r="A48" s="101" t="s">
        <v>182</v>
      </c>
      <c r="B48" s="102" t="s">
        <v>170</v>
      </c>
      <c r="C48" s="105" t="s">
        <v>183</v>
      </c>
      <c r="D48" s="102">
        <v>0</v>
      </c>
      <c r="E48" s="107" t="s">
        <v>181</v>
      </c>
      <c r="F48" s="107" t="s">
        <v>181</v>
      </c>
      <c r="G48" s="107" t="s">
        <v>181</v>
      </c>
      <c r="H48" s="108" t="s">
        <v>181</v>
      </c>
      <c r="I48" s="100"/>
    </row>
    <row r="49" spans="1:9" s="69" customFormat="1" ht="28.5" customHeight="1" x14ac:dyDescent="0.35">
      <c r="A49" s="101" t="s">
        <v>184</v>
      </c>
      <c r="B49" s="109" t="s">
        <v>183</v>
      </c>
      <c r="C49" s="105" t="s">
        <v>185</v>
      </c>
      <c r="D49" s="102">
        <v>2</v>
      </c>
      <c r="E49" s="107" t="s">
        <v>181</v>
      </c>
      <c r="F49" s="107" t="s">
        <v>181</v>
      </c>
      <c r="G49" s="107" t="s">
        <v>181</v>
      </c>
      <c r="H49" s="108" t="s">
        <v>181</v>
      </c>
      <c r="I49" s="100"/>
    </row>
    <row r="50" spans="1:9" s="69" customFormat="1" ht="28.5" customHeight="1" x14ac:dyDescent="0.35">
      <c r="A50" s="94" t="s">
        <v>186</v>
      </c>
      <c r="B50" s="110" t="s">
        <v>183</v>
      </c>
      <c r="C50" s="111" t="s">
        <v>170</v>
      </c>
      <c r="D50" s="112">
        <v>0</v>
      </c>
      <c r="E50" s="113" t="s">
        <v>181</v>
      </c>
      <c r="F50" s="113" t="s">
        <v>181</v>
      </c>
      <c r="G50" s="113" t="s">
        <v>181</v>
      </c>
      <c r="H50" s="114" t="s">
        <v>181</v>
      </c>
      <c r="I50" s="100"/>
    </row>
    <row r="51" spans="1:9" s="32" customFormat="1" ht="22.5" customHeight="1" x14ac:dyDescent="0.35">
      <c r="A51" s="88"/>
      <c r="B51" s="88"/>
      <c r="C51" s="89"/>
      <c r="D51" s="89"/>
      <c r="E51" s="89"/>
      <c r="F51" s="89"/>
      <c r="G51" s="89"/>
    </row>
    <row r="52" spans="1:9" s="32" customFormat="1" ht="22.5" customHeight="1" x14ac:dyDescent="0.35">
      <c r="A52" s="88"/>
      <c r="B52" s="88"/>
      <c r="C52" s="89"/>
      <c r="D52" s="89"/>
      <c r="E52" s="89"/>
      <c r="F52" s="89"/>
      <c r="G52" s="89"/>
    </row>
  </sheetData>
  <mergeCells count="17">
    <mergeCell ref="A7:A8"/>
    <mergeCell ref="B7:I8"/>
    <mergeCell ref="A1:I1"/>
    <mergeCell ref="B3:I3"/>
    <mergeCell ref="C4:I4"/>
    <mergeCell ref="A5:A6"/>
    <mergeCell ref="B5:I5"/>
    <mergeCell ref="A30:I30"/>
    <mergeCell ref="A31:I31"/>
    <mergeCell ref="A33:I33"/>
    <mergeCell ref="B40:C40"/>
    <mergeCell ref="B11:I11"/>
    <mergeCell ref="B12:I12"/>
    <mergeCell ref="B13:I13"/>
    <mergeCell ref="A14:A15"/>
    <mergeCell ref="B14:I15"/>
    <mergeCell ref="A22:A23"/>
  </mergeCells>
  <hyperlinks>
    <hyperlink ref="B28" r:id="rId1" display="https://breakthrough.tributefunds.com/fund/Nicola+Coy/showFund/"/>
    <hyperlink ref="G9" r:id="rId2"/>
    <hyperlink ref="E10" r:id="rId3"/>
  </hyperlinks>
  <pageMargins left="0.23622047244094491" right="0.23622047244094491" top="0.74803149606299213" bottom="0.74803149606299213" header="0.31496062992125984" footer="0.31496062992125984"/>
  <pageSetup paperSize="9" scale="47"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
  <sheetViews>
    <sheetView topLeftCell="A7" zoomScale="75" zoomScaleNormal="75" workbookViewId="0">
      <selection activeCell="F22" sqref="F22"/>
    </sheetView>
  </sheetViews>
  <sheetFormatPr defaultColWidth="10.453125" defaultRowHeight="13" x14ac:dyDescent="0.3"/>
  <cols>
    <col min="1" max="1" width="10.453125" style="13"/>
    <col min="2" max="2" width="20.453125" style="13" customWidth="1"/>
    <col min="3" max="5" width="11.81640625" style="13" customWidth="1"/>
    <col min="6" max="7" width="16.7265625" style="13" customWidth="1"/>
    <col min="8" max="9" width="13.08984375" style="13" customWidth="1"/>
    <col min="10" max="10" width="12.453125" style="13" hidden="1" customWidth="1"/>
    <col min="11" max="12" width="13.08984375" style="13" customWidth="1"/>
    <col min="13" max="13" width="12.453125" style="13" hidden="1" customWidth="1"/>
    <col min="14" max="14" width="12.453125" style="61" customWidth="1"/>
    <col min="15" max="16384" width="10.453125" style="14"/>
  </cols>
  <sheetData>
    <row r="1" spans="1:14" s="5" customFormat="1" ht="25.5" customHeight="1" thickBot="1" x14ac:dyDescent="0.4">
      <c r="A1" s="1"/>
      <c r="B1" s="2" t="s">
        <v>0</v>
      </c>
      <c r="C1" s="2"/>
      <c r="D1" s="3"/>
      <c r="E1" s="133"/>
      <c r="F1" s="134"/>
      <c r="G1" s="134"/>
      <c r="H1" s="135"/>
      <c r="I1" s="2" t="s">
        <v>1</v>
      </c>
      <c r="J1" s="4"/>
      <c r="L1" s="136"/>
      <c r="M1" s="137"/>
      <c r="N1" s="138"/>
    </row>
    <row r="2" spans="1:14" s="5" customFormat="1" ht="13.5" customHeight="1" thickBot="1" x14ac:dyDescent="0.4">
      <c r="A2" s="1"/>
      <c r="B2" s="2"/>
      <c r="C2" s="2"/>
      <c r="D2" s="3"/>
      <c r="E2" s="6"/>
      <c r="F2" s="6"/>
      <c r="G2" s="6"/>
      <c r="H2" s="6"/>
      <c r="I2" s="7"/>
      <c r="J2" s="8"/>
      <c r="L2" s="9"/>
      <c r="M2" s="9"/>
      <c r="N2" s="10"/>
    </row>
    <row r="3" spans="1:14" s="5" customFormat="1" ht="25.5" customHeight="1" thickBot="1" x14ac:dyDescent="0.4">
      <c r="A3" s="1"/>
      <c r="B3" s="2" t="s">
        <v>2</v>
      </c>
      <c r="C3" s="2"/>
      <c r="D3" s="3"/>
      <c r="E3" s="133"/>
      <c r="F3" s="134"/>
      <c r="G3" s="134"/>
      <c r="H3" s="135"/>
      <c r="I3" s="7"/>
      <c r="J3" s="8"/>
      <c r="L3" s="11"/>
      <c r="M3" s="11"/>
      <c r="N3" s="12"/>
    </row>
    <row r="4" spans="1:14" ht="11" customHeight="1" thickBot="1" x14ac:dyDescent="0.35">
      <c r="D4" s="139"/>
      <c r="E4" s="139"/>
      <c r="F4" s="139"/>
      <c r="G4" s="139"/>
      <c r="H4" s="139"/>
      <c r="I4" s="139"/>
      <c r="J4" s="139"/>
      <c r="L4" s="140"/>
      <c r="M4" s="140"/>
      <c r="N4" s="140"/>
    </row>
    <row r="5" spans="1:14" ht="15.75" customHeight="1" thickTop="1" x14ac:dyDescent="0.3">
      <c r="A5" s="15"/>
      <c r="B5" s="16"/>
      <c r="C5" s="16"/>
      <c r="D5" s="16"/>
      <c r="E5" s="16"/>
      <c r="F5" s="141" t="s">
        <v>3</v>
      </c>
      <c r="G5" s="142"/>
      <c r="H5" s="17" t="s">
        <v>4</v>
      </c>
      <c r="I5" s="18"/>
      <c r="J5" s="16"/>
      <c r="K5" s="19" t="s">
        <v>5</v>
      </c>
      <c r="L5" s="18"/>
      <c r="M5" s="20"/>
      <c r="N5" s="21"/>
    </row>
    <row r="6" spans="1:14" s="32" customFormat="1" ht="15.5" customHeight="1" x14ac:dyDescent="0.35">
      <c r="A6" s="22" t="s">
        <v>6</v>
      </c>
      <c r="B6" s="23" t="s">
        <v>7</v>
      </c>
      <c r="C6" s="23" t="s">
        <v>8</v>
      </c>
      <c r="D6" s="23" t="s">
        <v>9</v>
      </c>
      <c r="E6" s="24" t="s">
        <v>10</v>
      </c>
      <c r="F6" s="25" t="s">
        <v>11</v>
      </c>
      <c r="G6" s="26" t="s">
        <v>12</v>
      </c>
      <c r="H6" s="25" t="s">
        <v>13</v>
      </c>
      <c r="I6" s="27" t="s">
        <v>14</v>
      </c>
      <c r="J6" s="28"/>
      <c r="K6" s="29" t="s">
        <v>13</v>
      </c>
      <c r="L6" s="27" t="s">
        <v>14</v>
      </c>
      <c r="M6" s="30"/>
      <c r="N6" s="31" t="s">
        <v>15</v>
      </c>
    </row>
    <row r="7" spans="1:14" s="32" customFormat="1" ht="15.5" customHeight="1" x14ac:dyDescent="0.35">
      <c r="A7" s="33">
        <v>1</v>
      </c>
      <c r="B7" s="34" t="s">
        <v>16</v>
      </c>
      <c r="C7" s="34" t="s">
        <v>17</v>
      </c>
      <c r="D7" s="35">
        <v>0.83333333333333337</v>
      </c>
      <c r="E7" s="36" t="s">
        <v>18</v>
      </c>
      <c r="F7" s="37" t="s">
        <v>19</v>
      </c>
      <c r="G7" s="38" t="s">
        <v>20</v>
      </c>
      <c r="H7" s="39"/>
      <c r="I7" s="38"/>
      <c r="J7" s="30">
        <f>IF(H7&gt;I7,1,IF(H7&lt;I7,2,3))</f>
        <v>3</v>
      </c>
      <c r="K7" s="40"/>
      <c r="L7" s="41"/>
      <c r="M7" s="30">
        <f>IF(K7&gt;L7,1,IF(K7&lt;L7,2,3))</f>
        <v>3</v>
      </c>
      <c r="N7" s="31">
        <f>IF(K7="",0,IF(J7=1,IF(M7=1,5,IF(M7=2,-3,0)),IF(J7=2,IF(M7=1,-3,IF(M7=2,5,0)),IF(J7=3,IF(M7=1,0,IF(M7=2,0,5)),0)))+IF(H7=K7,IF(I7=L7,5,2),IF(I7=L7,2,0)))</f>
        <v>0</v>
      </c>
    </row>
    <row r="8" spans="1:14" s="32" customFormat="1" ht="15.5" customHeight="1" x14ac:dyDescent="0.35">
      <c r="A8" s="33">
        <v>2</v>
      </c>
      <c r="B8" s="34" t="s">
        <v>21</v>
      </c>
      <c r="C8" s="34" t="s">
        <v>22</v>
      </c>
      <c r="D8" s="35">
        <v>0.58333333333333337</v>
      </c>
      <c r="E8" s="36" t="s">
        <v>18</v>
      </c>
      <c r="F8" s="37" t="s">
        <v>23</v>
      </c>
      <c r="G8" s="38" t="s">
        <v>24</v>
      </c>
      <c r="H8" s="39"/>
      <c r="I8" s="38"/>
      <c r="J8" s="30">
        <f t="shared" ref="J8:J42" si="0">IF(H8&gt;I8,1,IF(H8&lt;I8,2,3))</f>
        <v>3</v>
      </c>
      <c r="K8" s="40"/>
      <c r="L8" s="41"/>
      <c r="M8" s="30">
        <f>IF(K8&gt;L8,1,IF(K8&lt;L8,2,3))</f>
        <v>3</v>
      </c>
      <c r="N8" s="31">
        <f t="shared" ref="N8:N42" si="1">IF(K8="",0,IF(J8=1,IF(M8=1,5,IF(M8=2,-3,0)),IF(J8=2,IF(M8=1,-3,IF(M8=2,5,0)),IF(J8=3,IF(M8=1,0,IF(M8=2,0,5)),0)))+IF(H8=K8,IF(I8=L8,5,2),IF(I8=L8,2,0)))</f>
        <v>0</v>
      </c>
    </row>
    <row r="9" spans="1:14" s="32" customFormat="1" ht="15.5" customHeight="1" x14ac:dyDescent="0.35">
      <c r="A9" s="33">
        <v>3</v>
      </c>
      <c r="B9" s="34" t="s">
        <v>21</v>
      </c>
      <c r="C9" s="34" t="s">
        <v>25</v>
      </c>
      <c r="D9" s="35">
        <v>0.70833333333333337</v>
      </c>
      <c r="E9" s="36" t="s">
        <v>26</v>
      </c>
      <c r="F9" s="37" t="s">
        <v>27</v>
      </c>
      <c r="G9" s="38" t="s">
        <v>28</v>
      </c>
      <c r="H9" s="39"/>
      <c r="I9" s="38"/>
      <c r="J9" s="30">
        <f t="shared" si="0"/>
        <v>3</v>
      </c>
      <c r="K9" s="40"/>
      <c r="L9" s="41"/>
      <c r="M9" s="30">
        <f t="shared" ref="M9:M42" si="2">IF(K9&gt;L9,1,IF(K9&lt;L9,2,3))</f>
        <v>3</v>
      </c>
      <c r="N9" s="31">
        <f t="shared" si="1"/>
        <v>0</v>
      </c>
    </row>
    <row r="10" spans="1:14" s="32" customFormat="1" ht="15.5" customHeight="1" x14ac:dyDescent="0.35">
      <c r="A10" s="33">
        <v>4</v>
      </c>
      <c r="B10" s="34" t="str">
        <f>B9</f>
        <v>Saturday 12 June</v>
      </c>
      <c r="C10" s="34" t="s">
        <v>29</v>
      </c>
      <c r="D10" s="35">
        <v>0.83333333333333337</v>
      </c>
      <c r="E10" s="36" t="s">
        <v>26</v>
      </c>
      <c r="F10" s="37" t="s">
        <v>30</v>
      </c>
      <c r="G10" s="38" t="s">
        <v>31</v>
      </c>
      <c r="H10" s="39"/>
      <c r="I10" s="38"/>
      <c r="J10" s="30">
        <f t="shared" si="0"/>
        <v>3</v>
      </c>
      <c r="K10" s="40"/>
      <c r="L10" s="41"/>
      <c r="M10" s="30">
        <f t="shared" si="2"/>
        <v>3</v>
      </c>
      <c r="N10" s="31">
        <f t="shared" si="1"/>
        <v>0</v>
      </c>
    </row>
    <row r="11" spans="1:14" s="32" customFormat="1" ht="15.5" customHeight="1" x14ac:dyDescent="0.35">
      <c r="A11" s="33">
        <v>5</v>
      </c>
      <c r="B11" s="34" t="s">
        <v>32</v>
      </c>
      <c r="C11" s="34" t="s">
        <v>33</v>
      </c>
      <c r="D11" s="35">
        <v>0.58333333333333337</v>
      </c>
      <c r="E11" s="36" t="s">
        <v>34</v>
      </c>
      <c r="F11" s="37" t="s">
        <v>35</v>
      </c>
      <c r="G11" s="38" t="s">
        <v>36</v>
      </c>
      <c r="H11" s="39"/>
      <c r="I11" s="38"/>
      <c r="J11" s="30">
        <f t="shared" si="0"/>
        <v>3</v>
      </c>
      <c r="K11" s="40"/>
      <c r="L11" s="41"/>
      <c r="M11" s="30">
        <f t="shared" si="2"/>
        <v>3</v>
      </c>
      <c r="N11" s="31">
        <f t="shared" si="1"/>
        <v>0</v>
      </c>
    </row>
    <row r="12" spans="1:14" s="32" customFormat="1" ht="15.5" customHeight="1" x14ac:dyDescent="0.35">
      <c r="A12" s="33">
        <v>6</v>
      </c>
      <c r="B12" s="34" t="str">
        <f>B11</f>
        <v>Sunday 13 June</v>
      </c>
      <c r="C12" s="34" t="s">
        <v>37</v>
      </c>
      <c r="D12" s="35">
        <v>0.70833333333333337</v>
      </c>
      <c r="E12" s="36" t="s">
        <v>38</v>
      </c>
      <c r="F12" s="37" t="s">
        <v>39</v>
      </c>
      <c r="G12" s="38" t="s">
        <v>40</v>
      </c>
      <c r="H12" s="39"/>
      <c r="I12" s="38"/>
      <c r="J12" s="30">
        <f t="shared" si="0"/>
        <v>3</v>
      </c>
      <c r="K12" s="40"/>
      <c r="L12" s="41"/>
      <c r="M12" s="30">
        <f t="shared" si="2"/>
        <v>3</v>
      </c>
      <c r="N12" s="31">
        <f t="shared" si="1"/>
        <v>0</v>
      </c>
    </row>
    <row r="13" spans="1:14" s="32" customFormat="1" ht="15.5" customHeight="1" x14ac:dyDescent="0.35">
      <c r="A13" s="33">
        <v>7</v>
      </c>
      <c r="B13" s="34" t="str">
        <f>B12</f>
        <v>Sunday 13 June</v>
      </c>
      <c r="C13" s="34" t="s">
        <v>41</v>
      </c>
      <c r="D13" s="35">
        <v>0.83333333333333337</v>
      </c>
      <c r="E13" s="36" t="s">
        <v>38</v>
      </c>
      <c r="F13" s="37" t="s">
        <v>42</v>
      </c>
      <c r="G13" s="38" t="s">
        <v>43</v>
      </c>
      <c r="H13" s="39"/>
      <c r="I13" s="38"/>
      <c r="J13" s="30">
        <f t="shared" si="0"/>
        <v>3</v>
      </c>
      <c r="K13" s="40"/>
      <c r="L13" s="41"/>
      <c r="M13" s="30">
        <f t="shared" si="2"/>
        <v>3</v>
      </c>
      <c r="N13" s="31">
        <f t="shared" si="1"/>
        <v>0</v>
      </c>
    </row>
    <row r="14" spans="1:14" s="32" customFormat="1" ht="15.5" customHeight="1" x14ac:dyDescent="0.35">
      <c r="A14" s="33">
        <v>8</v>
      </c>
      <c r="B14" s="34" t="s">
        <v>44</v>
      </c>
      <c r="C14" s="34" t="s">
        <v>45</v>
      </c>
      <c r="D14" s="35">
        <v>0.58333333333333337</v>
      </c>
      <c r="E14" s="36" t="s">
        <v>34</v>
      </c>
      <c r="F14" s="37" t="s">
        <v>46</v>
      </c>
      <c r="G14" s="38" t="s">
        <v>47</v>
      </c>
      <c r="H14" s="39"/>
      <c r="I14" s="38"/>
      <c r="J14" s="30">
        <f t="shared" si="0"/>
        <v>3</v>
      </c>
      <c r="K14" s="40"/>
      <c r="L14" s="41"/>
      <c r="M14" s="30">
        <f t="shared" si="2"/>
        <v>3</v>
      </c>
      <c r="N14" s="31">
        <f t="shared" si="1"/>
        <v>0</v>
      </c>
    </row>
    <row r="15" spans="1:14" s="32" customFormat="1" ht="15.5" customHeight="1" x14ac:dyDescent="0.35">
      <c r="A15" s="33">
        <v>9</v>
      </c>
      <c r="B15" s="34" t="str">
        <f>B14</f>
        <v>Monday 14 June</v>
      </c>
      <c r="C15" s="34" t="s">
        <v>29</v>
      </c>
      <c r="D15" s="35">
        <v>0.70833333333333337</v>
      </c>
      <c r="E15" s="36" t="s">
        <v>48</v>
      </c>
      <c r="F15" s="37" t="s">
        <v>49</v>
      </c>
      <c r="G15" s="38" t="s">
        <v>50</v>
      </c>
      <c r="H15" s="39"/>
      <c r="I15" s="38"/>
      <c r="J15" s="30">
        <f t="shared" si="0"/>
        <v>3</v>
      </c>
      <c r="K15" s="40"/>
      <c r="L15" s="41"/>
      <c r="M15" s="30">
        <f t="shared" si="2"/>
        <v>3</v>
      </c>
      <c r="N15" s="31">
        <f t="shared" si="1"/>
        <v>0</v>
      </c>
    </row>
    <row r="16" spans="1:14" s="32" customFormat="1" ht="15.5" customHeight="1" x14ac:dyDescent="0.35">
      <c r="A16" s="33">
        <v>10</v>
      </c>
      <c r="B16" s="34" t="str">
        <f>B15</f>
        <v>Monday 14 June</v>
      </c>
      <c r="C16" s="34" t="s">
        <v>51</v>
      </c>
      <c r="D16" s="35">
        <v>0.83333333333333337</v>
      </c>
      <c r="E16" s="36" t="s">
        <v>48</v>
      </c>
      <c r="F16" s="37" t="s">
        <v>52</v>
      </c>
      <c r="G16" s="38" t="s">
        <v>53</v>
      </c>
      <c r="H16" s="39"/>
      <c r="I16" s="38"/>
      <c r="J16" s="30">
        <f t="shared" si="0"/>
        <v>3</v>
      </c>
      <c r="K16" s="40"/>
      <c r="L16" s="41"/>
      <c r="M16" s="30">
        <f t="shared" si="2"/>
        <v>3</v>
      </c>
      <c r="N16" s="31">
        <f t="shared" si="1"/>
        <v>0</v>
      </c>
    </row>
    <row r="17" spans="1:14" s="32" customFormat="1" ht="15.5" customHeight="1" x14ac:dyDescent="0.35">
      <c r="A17" s="33">
        <v>11</v>
      </c>
      <c r="B17" s="34" t="s">
        <v>54</v>
      </c>
      <c r="C17" s="34" t="s">
        <v>55</v>
      </c>
      <c r="D17" s="35">
        <v>0.70833333333333337</v>
      </c>
      <c r="E17" s="36" t="s">
        <v>56</v>
      </c>
      <c r="F17" s="37" t="s">
        <v>57</v>
      </c>
      <c r="G17" s="38" t="s">
        <v>58</v>
      </c>
      <c r="H17" s="39"/>
      <c r="I17" s="38"/>
      <c r="J17" s="30">
        <f t="shared" si="0"/>
        <v>3</v>
      </c>
      <c r="K17" s="40"/>
      <c r="L17" s="41"/>
      <c r="M17" s="30">
        <f t="shared" si="2"/>
        <v>3</v>
      </c>
      <c r="N17" s="31">
        <f t="shared" si="1"/>
        <v>0</v>
      </c>
    </row>
    <row r="18" spans="1:14" s="32" customFormat="1" ht="15.5" customHeight="1" x14ac:dyDescent="0.35">
      <c r="A18" s="42">
        <v>12</v>
      </c>
      <c r="B18" s="43" t="str">
        <f>B17</f>
        <v>Tuesday 15 June</v>
      </c>
      <c r="C18" s="43" t="s">
        <v>59</v>
      </c>
      <c r="D18" s="44">
        <v>0.83333333333333337</v>
      </c>
      <c r="E18" s="45" t="s">
        <v>56</v>
      </c>
      <c r="F18" s="46" t="s">
        <v>60</v>
      </c>
      <c r="G18" s="47" t="s">
        <v>61</v>
      </c>
      <c r="H18" s="48"/>
      <c r="I18" s="47"/>
      <c r="J18" s="49">
        <f t="shared" si="0"/>
        <v>3</v>
      </c>
      <c r="K18" s="50"/>
      <c r="L18" s="51"/>
      <c r="M18" s="49">
        <f t="shared" si="2"/>
        <v>3</v>
      </c>
      <c r="N18" s="52">
        <f t="shared" si="1"/>
        <v>0</v>
      </c>
    </row>
    <row r="19" spans="1:14" s="32" customFormat="1" ht="15.5" customHeight="1" x14ac:dyDescent="0.35">
      <c r="A19" s="33">
        <v>13</v>
      </c>
      <c r="B19" s="34" t="s">
        <v>62</v>
      </c>
      <c r="C19" s="34" t="s">
        <v>29</v>
      </c>
      <c r="D19" s="35">
        <v>0.58333333333333337</v>
      </c>
      <c r="E19" s="36" t="s">
        <v>26</v>
      </c>
      <c r="F19" s="37" t="s">
        <v>28</v>
      </c>
      <c r="G19" s="38" t="s">
        <v>31</v>
      </c>
      <c r="H19" s="39"/>
      <c r="I19" s="38"/>
      <c r="J19" s="30">
        <f t="shared" si="0"/>
        <v>3</v>
      </c>
      <c r="K19" s="40"/>
      <c r="L19" s="41"/>
      <c r="M19" s="30">
        <f t="shared" si="2"/>
        <v>3</v>
      </c>
      <c r="N19" s="31">
        <f t="shared" si="1"/>
        <v>0</v>
      </c>
    </row>
    <row r="20" spans="1:14" s="32" customFormat="1" ht="15.5" customHeight="1" x14ac:dyDescent="0.35">
      <c r="A20" s="33">
        <v>14</v>
      </c>
      <c r="B20" s="34" t="str">
        <f>B19</f>
        <v>Wednesday 16 June</v>
      </c>
      <c r="C20" s="34" t="s">
        <v>22</v>
      </c>
      <c r="D20" s="35">
        <v>0.70833333333333337</v>
      </c>
      <c r="E20" s="36" t="s">
        <v>18</v>
      </c>
      <c r="F20" s="37" t="s">
        <v>19</v>
      </c>
      <c r="G20" s="38" t="s">
        <v>23</v>
      </c>
      <c r="H20" s="39"/>
      <c r="I20" s="38"/>
      <c r="J20" s="30">
        <f t="shared" si="0"/>
        <v>3</v>
      </c>
      <c r="K20" s="40"/>
      <c r="L20" s="41"/>
      <c r="M20" s="30">
        <f t="shared" si="2"/>
        <v>3</v>
      </c>
      <c r="N20" s="31">
        <f t="shared" si="1"/>
        <v>0</v>
      </c>
    </row>
    <row r="21" spans="1:14" s="32" customFormat="1" ht="15.5" customHeight="1" x14ac:dyDescent="0.35">
      <c r="A21" s="33">
        <v>15</v>
      </c>
      <c r="B21" s="34" t="str">
        <f>B20</f>
        <v>Wednesday 16 June</v>
      </c>
      <c r="C21" s="34" t="s">
        <v>17</v>
      </c>
      <c r="D21" s="35">
        <v>0.83333333333333337</v>
      </c>
      <c r="E21" s="36" t="s">
        <v>18</v>
      </c>
      <c r="F21" s="37" t="s">
        <v>20</v>
      </c>
      <c r="G21" s="38" t="s">
        <v>24</v>
      </c>
      <c r="H21" s="39"/>
      <c r="I21" s="38"/>
      <c r="J21" s="30">
        <f t="shared" si="0"/>
        <v>3</v>
      </c>
      <c r="K21" s="40"/>
      <c r="L21" s="41"/>
      <c r="M21" s="30">
        <f t="shared" si="2"/>
        <v>3</v>
      </c>
      <c r="N21" s="31">
        <f t="shared" si="1"/>
        <v>0</v>
      </c>
    </row>
    <row r="22" spans="1:14" s="32" customFormat="1" ht="15.5" customHeight="1" x14ac:dyDescent="0.35">
      <c r="A22" s="33">
        <v>16</v>
      </c>
      <c r="B22" s="34" t="s">
        <v>63</v>
      </c>
      <c r="C22" s="34" t="s">
        <v>37</v>
      </c>
      <c r="D22" s="35">
        <v>0.58333333333333337</v>
      </c>
      <c r="E22" s="36" t="s">
        <v>38</v>
      </c>
      <c r="F22" s="37" t="s">
        <v>43</v>
      </c>
      <c r="G22" s="38" t="s">
        <v>40</v>
      </c>
      <c r="H22" s="39"/>
      <c r="I22" s="38"/>
      <c r="J22" s="30">
        <f t="shared" si="0"/>
        <v>3</v>
      </c>
      <c r="K22" s="40"/>
      <c r="L22" s="41"/>
      <c r="M22" s="30">
        <f t="shared" si="2"/>
        <v>3</v>
      </c>
      <c r="N22" s="31">
        <f t="shared" si="1"/>
        <v>0</v>
      </c>
    </row>
    <row r="23" spans="1:14" s="32" customFormat="1" ht="15.5" customHeight="1" x14ac:dyDescent="0.35">
      <c r="A23" s="33">
        <v>17</v>
      </c>
      <c r="B23" s="34" t="str">
        <f>B22</f>
        <v>Thursday 17 June</v>
      </c>
      <c r="C23" s="34" t="s">
        <v>25</v>
      </c>
      <c r="D23" s="35">
        <v>0.70833333333333337</v>
      </c>
      <c r="E23" s="36" t="s">
        <v>26</v>
      </c>
      <c r="F23" s="37" t="s">
        <v>27</v>
      </c>
      <c r="G23" s="38" t="s">
        <v>30</v>
      </c>
      <c r="H23" s="39"/>
      <c r="I23" s="38"/>
      <c r="J23" s="30">
        <f t="shared" si="0"/>
        <v>3</v>
      </c>
      <c r="K23" s="40"/>
      <c r="L23" s="41"/>
      <c r="M23" s="30">
        <f t="shared" si="2"/>
        <v>3</v>
      </c>
      <c r="N23" s="31">
        <f t="shared" si="1"/>
        <v>0</v>
      </c>
    </row>
    <row r="24" spans="1:14" s="32" customFormat="1" ht="15.5" customHeight="1" x14ac:dyDescent="0.35">
      <c r="A24" s="33">
        <v>18</v>
      </c>
      <c r="B24" s="34" t="str">
        <f>B23</f>
        <v>Thursday 17 June</v>
      </c>
      <c r="C24" s="34" t="s">
        <v>41</v>
      </c>
      <c r="D24" s="35">
        <v>0.83333333333333337</v>
      </c>
      <c r="E24" s="36" t="s">
        <v>38</v>
      </c>
      <c r="F24" s="37" t="s">
        <v>42</v>
      </c>
      <c r="G24" s="38" t="s">
        <v>39</v>
      </c>
      <c r="H24" s="39"/>
      <c r="I24" s="38"/>
      <c r="J24" s="30">
        <f t="shared" si="0"/>
        <v>3</v>
      </c>
      <c r="K24" s="40"/>
      <c r="L24" s="41"/>
      <c r="M24" s="30">
        <f t="shared" si="2"/>
        <v>3</v>
      </c>
      <c r="N24" s="31">
        <f t="shared" si="1"/>
        <v>0</v>
      </c>
    </row>
    <row r="25" spans="1:14" s="32" customFormat="1" ht="15.5" customHeight="1" x14ac:dyDescent="0.35">
      <c r="A25" s="33">
        <v>19</v>
      </c>
      <c r="B25" s="34" t="s">
        <v>64</v>
      </c>
      <c r="C25" s="34" t="s">
        <v>29</v>
      </c>
      <c r="D25" s="35">
        <v>0.58333333333333337</v>
      </c>
      <c r="E25" s="36" t="s">
        <v>48</v>
      </c>
      <c r="F25" s="37" t="s">
        <v>53</v>
      </c>
      <c r="G25" s="38" t="s">
        <v>50</v>
      </c>
      <c r="H25" s="39"/>
      <c r="I25" s="38"/>
      <c r="J25" s="30">
        <f t="shared" si="0"/>
        <v>3</v>
      </c>
      <c r="K25" s="40"/>
      <c r="L25" s="41"/>
      <c r="M25" s="30">
        <f t="shared" si="2"/>
        <v>3</v>
      </c>
      <c r="N25" s="31">
        <f t="shared" si="1"/>
        <v>0</v>
      </c>
    </row>
    <row r="26" spans="1:14" s="32" customFormat="1" ht="15.5" customHeight="1" x14ac:dyDescent="0.35">
      <c r="A26" s="33">
        <v>20</v>
      </c>
      <c r="B26" s="34" t="str">
        <f>B25</f>
        <v>Friday 18 June</v>
      </c>
      <c r="C26" s="34" t="s">
        <v>45</v>
      </c>
      <c r="D26" s="35">
        <v>0.70833333333333337</v>
      </c>
      <c r="E26" s="36" t="s">
        <v>34</v>
      </c>
      <c r="F26" s="37" t="s">
        <v>36</v>
      </c>
      <c r="G26" s="38" t="s">
        <v>47</v>
      </c>
      <c r="H26" s="39"/>
      <c r="I26" s="38"/>
      <c r="J26" s="30">
        <f t="shared" si="0"/>
        <v>3</v>
      </c>
      <c r="K26" s="40"/>
      <c r="L26" s="41"/>
      <c r="M26" s="30">
        <f t="shared" si="2"/>
        <v>3</v>
      </c>
      <c r="N26" s="31">
        <f t="shared" si="1"/>
        <v>0</v>
      </c>
    </row>
    <row r="27" spans="1:14" s="32" customFormat="1" ht="15.5" customHeight="1" x14ac:dyDescent="0.35">
      <c r="A27" s="33">
        <v>21</v>
      </c>
      <c r="B27" s="34" t="str">
        <f>B26</f>
        <v>Friday 18 June</v>
      </c>
      <c r="C27" s="34" t="s">
        <v>33</v>
      </c>
      <c r="D27" s="35">
        <v>0.83333333333333337</v>
      </c>
      <c r="E27" s="36" t="s">
        <v>34</v>
      </c>
      <c r="F27" s="37" t="s">
        <v>35</v>
      </c>
      <c r="G27" s="38" t="s">
        <v>46</v>
      </c>
      <c r="H27" s="39"/>
      <c r="I27" s="38"/>
      <c r="J27" s="30">
        <f t="shared" si="0"/>
        <v>3</v>
      </c>
      <c r="K27" s="40"/>
      <c r="L27" s="41"/>
      <c r="M27" s="30">
        <f t="shared" si="2"/>
        <v>3</v>
      </c>
      <c r="N27" s="31">
        <f t="shared" si="1"/>
        <v>0</v>
      </c>
    </row>
    <row r="28" spans="1:14" s="32" customFormat="1" ht="15.5" customHeight="1" x14ac:dyDescent="0.35">
      <c r="A28" s="33">
        <v>22</v>
      </c>
      <c r="B28" s="34" t="s">
        <v>65</v>
      </c>
      <c r="C28" s="34" t="s">
        <v>55</v>
      </c>
      <c r="D28" s="35">
        <v>0.58333333333333337</v>
      </c>
      <c r="E28" s="36" t="s">
        <v>56</v>
      </c>
      <c r="F28" s="37" t="s">
        <v>57</v>
      </c>
      <c r="G28" s="38" t="s">
        <v>60</v>
      </c>
      <c r="H28" s="39"/>
      <c r="I28" s="38"/>
      <c r="J28" s="30">
        <f t="shared" si="0"/>
        <v>3</v>
      </c>
      <c r="K28" s="40"/>
      <c r="L28" s="41"/>
      <c r="M28" s="30">
        <f t="shared" si="2"/>
        <v>3</v>
      </c>
      <c r="N28" s="31">
        <f t="shared" si="1"/>
        <v>0</v>
      </c>
    </row>
    <row r="29" spans="1:14" s="32" customFormat="1" ht="15.5" customHeight="1" x14ac:dyDescent="0.35">
      <c r="A29" s="33">
        <v>23</v>
      </c>
      <c r="B29" s="34" t="str">
        <f>B28</f>
        <v>Saturday 19 June</v>
      </c>
      <c r="C29" s="34" t="s">
        <v>59</v>
      </c>
      <c r="D29" s="35">
        <v>0.70833333333333337</v>
      </c>
      <c r="E29" s="36" t="s">
        <v>56</v>
      </c>
      <c r="F29" s="37" t="s">
        <v>58</v>
      </c>
      <c r="G29" s="38" t="s">
        <v>61</v>
      </c>
      <c r="H29" s="39"/>
      <c r="I29" s="38"/>
      <c r="J29" s="30">
        <f t="shared" si="0"/>
        <v>3</v>
      </c>
      <c r="K29" s="40"/>
      <c r="L29" s="41"/>
      <c r="M29" s="30">
        <f t="shared" si="2"/>
        <v>3</v>
      </c>
      <c r="N29" s="31">
        <f t="shared" si="1"/>
        <v>0</v>
      </c>
    </row>
    <row r="30" spans="1:14" s="32" customFormat="1" ht="15.5" customHeight="1" x14ac:dyDescent="0.35">
      <c r="A30" s="42">
        <v>24</v>
      </c>
      <c r="B30" s="43" t="str">
        <f>B29</f>
        <v>Saturday 19 June</v>
      </c>
      <c r="C30" s="43" t="s">
        <v>51</v>
      </c>
      <c r="D30" s="44">
        <v>0.83333333333333337</v>
      </c>
      <c r="E30" s="45" t="s">
        <v>48</v>
      </c>
      <c r="F30" s="46" t="s">
        <v>52</v>
      </c>
      <c r="G30" s="47" t="s">
        <v>49</v>
      </c>
      <c r="H30" s="48"/>
      <c r="I30" s="47"/>
      <c r="J30" s="49">
        <f t="shared" si="0"/>
        <v>3</v>
      </c>
      <c r="K30" s="50"/>
      <c r="L30" s="51"/>
      <c r="M30" s="49">
        <f t="shared" si="2"/>
        <v>3</v>
      </c>
      <c r="N30" s="52">
        <f t="shared" si="1"/>
        <v>0</v>
      </c>
    </row>
    <row r="31" spans="1:14" s="32" customFormat="1" ht="15.5" customHeight="1" x14ac:dyDescent="0.35">
      <c r="A31" s="33">
        <v>25</v>
      </c>
      <c r="B31" s="34" t="s">
        <v>66</v>
      </c>
      <c r="C31" s="34" t="s">
        <v>17</v>
      </c>
      <c r="D31" s="35">
        <v>0.70833333333333337</v>
      </c>
      <c r="E31" s="36" t="s">
        <v>18</v>
      </c>
      <c r="F31" s="37" t="s">
        <v>20</v>
      </c>
      <c r="G31" s="38" t="s">
        <v>23</v>
      </c>
      <c r="H31" s="39"/>
      <c r="I31" s="38"/>
      <c r="J31" s="30">
        <f t="shared" si="0"/>
        <v>3</v>
      </c>
      <c r="K31" s="40"/>
      <c r="L31" s="41"/>
      <c r="M31" s="30">
        <f t="shared" si="2"/>
        <v>3</v>
      </c>
      <c r="N31" s="31">
        <f t="shared" si="1"/>
        <v>0</v>
      </c>
    </row>
    <row r="32" spans="1:14" s="32" customFormat="1" ht="15.5" customHeight="1" x14ac:dyDescent="0.35">
      <c r="A32" s="33">
        <v>26</v>
      </c>
      <c r="B32" s="34" t="str">
        <f>B31</f>
        <v>Sunday 20 June</v>
      </c>
      <c r="C32" s="34" t="s">
        <v>22</v>
      </c>
      <c r="D32" s="35">
        <v>0.70833333333333337</v>
      </c>
      <c r="E32" s="36" t="s">
        <v>18</v>
      </c>
      <c r="F32" s="37" t="s">
        <v>24</v>
      </c>
      <c r="G32" s="38" t="s">
        <v>19</v>
      </c>
      <c r="H32" s="39"/>
      <c r="I32" s="38"/>
      <c r="J32" s="30">
        <f t="shared" si="0"/>
        <v>3</v>
      </c>
      <c r="K32" s="40"/>
      <c r="L32" s="41"/>
      <c r="M32" s="30">
        <f t="shared" si="2"/>
        <v>3</v>
      </c>
      <c r="N32" s="31">
        <f t="shared" si="1"/>
        <v>0</v>
      </c>
    </row>
    <row r="33" spans="1:14" s="32" customFormat="1" ht="15.5" customHeight="1" x14ac:dyDescent="0.35">
      <c r="A33" s="33">
        <v>27</v>
      </c>
      <c r="B33" s="34" t="s">
        <v>67</v>
      </c>
      <c r="C33" s="34" t="s">
        <v>37</v>
      </c>
      <c r="D33" s="35">
        <v>0.70833333333333337</v>
      </c>
      <c r="E33" s="36" t="s">
        <v>38</v>
      </c>
      <c r="F33" s="37" t="s">
        <v>43</v>
      </c>
      <c r="G33" s="38" t="s">
        <v>39</v>
      </c>
      <c r="H33" s="39"/>
      <c r="I33" s="38"/>
      <c r="J33" s="30">
        <f t="shared" si="0"/>
        <v>3</v>
      </c>
      <c r="K33" s="40"/>
      <c r="L33" s="41"/>
      <c r="M33" s="30">
        <f t="shared" si="2"/>
        <v>3</v>
      </c>
      <c r="N33" s="31">
        <f t="shared" si="1"/>
        <v>0</v>
      </c>
    </row>
    <row r="34" spans="1:14" s="32" customFormat="1" ht="15.5" customHeight="1" x14ac:dyDescent="0.35">
      <c r="A34" s="33">
        <v>28</v>
      </c>
      <c r="B34" s="34" t="str">
        <f>B33</f>
        <v>Monday 21 June</v>
      </c>
      <c r="C34" s="34" t="s">
        <v>41</v>
      </c>
      <c r="D34" s="35">
        <v>0.70833333333333337</v>
      </c>
      <c r="E34" s="36" t="s">
        <v>38</v>
      </c>
      <c r="F34" s="37" t="s">
        <v>40</v>
      </c>
      <c r="G34" s="38" t="s">
        <v>42</v>
      </c>
      <c r="H34" s="39"/>
      <c r="I34" s="38"/>
      <c r="J34" s="30">
        <f t="shared" si="0"/>
        <v>3</v>
      </c>
      <c r="K34" s="40"/>
      <c r="L34" s="41"/>
      <c r="M34" s="30">
        <f t="shared" si="2"/>
        <v>3</v>
      </c>
      <c r="N34" s="31">
        <f t="shared" si="1"/>
        <v>0</v>
      </c>
    </row>
    <row r="35" spans="1:14" s="32" customFormat="1" ht="15.5" customHeight="1" x14ac:dyDescent="0.35">
      <c r="A35" s="33">
        <v>29</v>
      </c>
      <c r="B35" s="34" t="str">
        <f>B34</f>
        <v>Monday 21 June</v>
      </c>
      <c r="C35" s="34" t="s">
        <v>29</v>
      </c>
      <c r="D35" s="35">
        <v>0.83333333333333337</v>
      </c>
      <c r="E35" s="36" t="s">
        <v>26</v>
      </c>
      <c r="F35" s="37" t="s">
        <v>28</v>
      </c>
      <c r="G35" s="38" t="s">
        <v>30</v>
      </c>
      <c r="H35" s="39"/>
      <c r="I35" s="38"/>
      <c r="J35" s="30">
        <f t="shared" si="0"/>
        <v>3</v>
      </c>
      <c r="K35" s="40"/>
      <c r="L35" s="41"/>
      <c r="M35" s="30">
        <f t="shared" si="2"/>
        <v>3</v>
      </c>
      <c r="N35" s="31">
        <f t="shared" si="1"/>
        <v>0</v>
      </c>
    </row>
    <row r="36" spans="1:14" s="32" customFormat="1" ht="15.5" customHeight="1" x14ac:dyDescent="0.35">
      <c r="A36" s="33">
        <v>30</v>
      </c>
      <c r="B36" s="34" t="str">
        <f>B35</f>
        <v>Monday 21 June</v>
      </c>
      <c r="C36" s="34" t="s">
        <v>25</v>
      </c>
      <c r="D36" s="35">
        <v>0.83333333333333337</v>
      </c>
      <c r="E36" s="36" t="s">
        <v>26</v>
      </c>
      <c r="F36" s="37" t="s">
        <v>31</v>
      </c>
      <c r="G36" s="38" t="s">
        <v>27</v>
      </c>
      <c r="H36" s="39"/>
      <c r="I36" s="38"/>
      <c r="J36" s="30">
        <f t="shared" si="0"/>
        <v>3</v>
      </c>
      <c r="K36" s="40"/>
      <c r="L36" s="41"/>
      <c r="M36" s="30">
        <f t="shared" si="2"/>
        <v>3</v>
      </c>
      <c r="N36" s="31">
        <f t="shared" si="1"/>
        <v>0</v>
      </c>
    </row>
    <row r="37" spans="1:14" s="32" customFormat="1" ht="15.5" customHeight="1" x14ac:dyDescent="0.35">
      <c r="A37" s="33">
        <v>31</v>
      </c>
      <c r="B37" s="34" t="s">
        <v>68</v>
      </c>
      <c r="C37" s="34" t="s">
        <v>33</v>
      </c>
      <c r="D37" s="35">
        <v>0.70833333333333337</v>
      </c>
      <c r="E37" s="36" t="s">
        <v>34</v>
      </c>
      <c r="F37" s="37" t="s">
        <v>47</v>
      </c>
      <c r="G37" s="38" t="s">
        <v>35</v>
      </c>
      <c r="H37" s="39"/>
      <c r="I37" s="38"/>
      <c r="J37" s="30">
        <f t="shared" si="0"/>
        <v>3</v>
      </c>
      <c r="K37" s="40"/>
      <c r="L37" s="41"/>
      <c r="M37" s="30">
        <f t="shared" si="2"/>
        <v>3</v>
      </c>
      <c r="N37" s="31">
        <f t="shared" si="1"/>
        <v>0</v>
      </c>
    </row>
    <row r="38" spans="1:14" s="32" customFormat="1" ht="15.5" customHeight="1" x14ac:dyDescent="0.35">
      <c r="A38" s="33">
        <v>32</v>
      </c>
      <c r="B38" s="34" t="str">
        <f>B37</f>
        <v>Tuesday 22 June</v>
      </c>
      <c r="C38" s="34" t="s">
        <v>45</v>
      </c>
      <c r="D38" s="35">
        <v>0.70833333333333337</v>
      </c>
      <c r="E38" s="36" t="s">
        <v>34</v>
      </c>
      <c r="F38" s="37" t="s">
        <v>36</v>
      </c>
      <c r="G38" s="38" t="s">
        <v>46</v>
      </c>
      <c r="H38" s="39"/>
      <c r="I38" s="38"/>
      <c r="J38" s="30">
        <f t="shared" si="0"/>
        <v>3</v>
      </c>
      <c r="K38" s="40"/>
      <c r="L38" s="41"/>
      <c r="M38" s="30">
        <f t="shared" si="2"/>
        <v>3</v>
      </c>
      <c r="N38" s="31">
        <f t="shared" si="1"/>
        <v>0</v>
      </c>
    </row>
    <row r="39" spans="1:14" s="32" customFormat="1" ht="15.5" customHeight="1" x14ac:dyDescent="0.35">
      <c r="A39" s="33">
        <v>33</v>
      </c>
      <c r="B39" s="34" t="s">
        <v>69</v>
      </c>
      <c r="C39" s="34" t="s">
        <v>29</v>
      </c>
      <c r="D39" s="35">
        <v>0.70833333333333337</v>
      </c>
      <c r="E39" s="36" t="s">
        <v>48</v>
      </c>
      <c r="F39" s="37" t="s">
        <v>53</v>
      </c>
      <c r="G39" s="38" t="s">
        <v>49</v>
      </c>
      <c r="H39" s="39"/>
      <c r="I39" s="38"/>
      <c r="J39" s="30">
        <f t="shared" si="0"/>
        <v>3</v>
      </c>
      <c r="K39" s="40"/>
      <c r="L39" s="41"/>
      <c r="M39" s="30">
        <f t="shared" si="2"/>
        <v>3</v>
      </c>
      <c r="N39" s="31">
        <f t="shared" si="1"/>
        <v>0</v>
      </c>
    </row>
    <row r="40" spans="1:14" s="32" customFormat="1" ht="15.5" customHeight="1" x14ac:dyDescent="0.35">
      <c r="A40" s="33">
        <v>34</v>
      </c>
      <c r="B40" s="34" t="str">
        <f>B39</f>
        <v>Wednesday 23 June</v>
      </c>
      <c r="C40" s="34" t="s">
        <v>51</v>
      </c>
      <c r="D40" s="35">
        <v>0.70833333333333337</v>
      </c>
      <c r="E40" s="36" t="s">
        <v>48</v>
      </c>
      <c r="F40" s="37" t="s">
        <v>50</v>
      </c>
      <c r="G40" s="38" t="s">
        <v>52</v>
      </c>
      <c r="H40" s="39"/>
      <c r="I40" s="38"/>
      <c r="J40" s="30">
        <f t="shared" si="0"/>
        <v>3</v>
      </c>
      <c r="K40" s="40"/>
      <c r="L40" s="41"/>
      <c r="M40" s="30">
        <f t="shared" si="2"/>
        <v>3</v>
      </c>
      <c r="N40" s="31">
        <f t="shared" si="1"/>
        <v>0</v>
      </c>
    </row>
    <row r="41" spans="1:14" s="32" customFormat="1" ht="15.5" customHeight="1" x14ac:dyDescent="0.35">
      <c r="A41" s="33">
        <v>35</v>
      </c>
      <c r="B41" s="34" t="str">
        <f>B40</f>
        <v>Wednesday 23 June</v>
      </c>
      <c r="C41" s="34" t="s">
        <v>59</v>
      </c>
      <c r="D41" s="35">
        <v>0.83333333333333337</v>
      </c>
      <c r="E41" s="36" t="s">
        <v>56</v>
      </c>
      <c r="F41" s="37" t="s">
        <v>61</v>
      </c>
      <c r="G41" s="38" t="s">
        <v>57</v>
      </c>
      <c r="H41" s="39"/>
      <c r="I41" s="38"/>
      <c r="J41" s="30">
        <f t="shared" si="0"/>
        <v>3</v>
      </c>
      <c r="K41" s="40"/>
      <c r="L41" s="41"/>
      <c r="M41" s="30">
        <f t="shared" si="2"/>
        <v>3</v>
      </c>
      <c r="N41" s="31">
        <f t="shared" si="1"/>
        <v>0</v>
      </c>
    </row>
    <row r="42" spans="1:14" s="32" customFormat="1" ht="15.5" customHeight="1" x14ac:dyDescent="0.35">
      <c r="A42" s="42">
        <v>36</v>
      </c>
      <c r="B42" s="43" t="str">
        <f>B41</f>
        <v>Wednesday 23 June</v>
      </c>
      <c r="C42" s="43" t="s">
        <v>55</v>
      </c>
      <c r="D42" s="44">
        <v>0.83333333333333337</v>
      </c>
      <c r="E42" s="45" t="s">
        <v>56</v>
      </c>
      <c r="F42" s="46" t="s">
        <v>58</v>
      </c>
      <c r="G42" s="47" t="s">
        <v>60</v>
      </c>
      <c r="H42" s="48"/>
      <c r="I42" s="47"/>
      <c r="J42" s="49">
        <f t="shared" si="0"/>
        <v>3</v>
      </c>
      <c r="K42" s="50"/>
      <c r="L42" s="51"/>
      <c r="M42" s="49">
        <f t="shared" si="2"/>
        <v>3</v>
      </c>
      <c r="N42" s="52">
        <f t="shared" si="1"/>
        <v>0</v>
      </c>
    </row>
    <row r="43" spans="1:14" s="32" customFormat="1" ht="15.5" customHeight="1" x14ac:dyDescent="0.35">
      <c r="A43" s="33"/>
      <c r="B43" s="34"/>
      <c r="C43" s="34"/>
      <c r="D43" s="34"/>
      <c r="E43" s="36"/>
      <c r="F43" s="37"/>
      <c r="G43" s="38"/>
      <c r="H43" s="37"/>
      <c r="I43" s="41"/>
      <c r="J43" s="30"/>
      <c r="K43" s="40"/>
      <c r="L43" s="41"/>
      <c r="M43" s="30"/>
      <c r="N43" s="31"/>
    </row>
    <row r="44" spans="1:14" s="32" customFormat="1" ht="15.5" customHeight="1" x14ac:dyDescent="0.35">
      <c r="A44" s="33"/>
      <c r="B44" s="34"/>
      <c r="C44" s="34"/>
      <c r="D44" s="34"/>
      <c r="E44" s="36"/>
      <c r="F44" s="130" t="s">
        <v>70</v>
      </c>
      <c r="G44" s="131"/>
      <c r="H44" s="130" t="s">
        <v>4</v>
      </c>
      <c r="I44" s="131"/>
      <c r="J44" s="30"/>
      <c r="K44" s="132" t="s">
        <v>5</v>
      </c>
      <c r="L44" s="131"/>
      <c r="M44" s="30"/>
      <c r="N44" s="31"/>
    </row>
    <row r="45" spans="1:14" s="32" customFormat="1" ht="15.5" customHeight="1" x14ac:dyDescent="0.35">
      <c r="A45" s="33"/>
      <c r="B45" s="34"/>
      <c r="C45" s="36"/>
      <c r="D45" s="24"/>
      <c r="E45" s="24"/>
      <c r="F45" s="25" t="s">
        <v>11</v>
      </c>
      <c r="G45" s="26" t="s">
        <v>12</v>
      </c>
      <c r="H45" s="25" t="s">
        <v>13</v>
      </c>
      <c r="I45" s="27" t="s">
        <v>14</v>
      </c>
      <c r="J45" s="28"/>
      <c r="K45" s="29" t="s">
        <v>13</v>
      </c>
      <c r="L45" s="27" t="s">
        <v>14</v>
      </c>
      <c r="M45" s="30"/>
      <c r="N45" s="31" t="s">
        <v>15</v>
      </c>
    </row>
    <row r="46" spans="1:14" s="32" customFormat="1" ht="15.5" customHeight="1" x14ac:dyDescent="0.35">
      <c r="A46" s="33">
        <v>37</v>
      </c>
      <c r="B46" s="34" t="s">
        <v>71</v>
      </c>
      <c r="C46" s="36" t="s">
        <v>41</v>
      </c>
      <c r="D46" s="53">
        <v>0.70833333333333337</v>
      </c>
      <c r="E46" s="53"/>
      <c r="F46" s="37" t="s">
        <v>72</v>
      </c>
      <c r="G46" s="38" t="s">
        <v>73</v>
      </c>
      <c r="H46" s="39"/>
      <c r="I46" s="38"/>
      <c r="J46" s="30"/>
      <c r="K46" s="40"/>
      <c r="L46" s="41"/>
      <c r="M46" s="30">
        <f t="shared" ref="M46:M61" si="3">IF(K46&gt;L46,1,IF(K46&lt;L46,2,3))</f>
        <v>3</v>
      </c>
      <c r="N46" s="31">
        <f>IF(K46="",0,IF(J46=1,IF(M46=1,8,IF(M46=2,-8,0)),IF(J46=2,IF(M46=1,-8,IF(M46=2,8,0)),IF(J46=3,IF(M46=1,0,IF(M46=2,0,8)),0)))+IF(H46=K46,IF(I46=L46,8,3),IF(I46=L46,3,0)))</f>
        <v>0</v>
      </c>
    </row>
    <row r="47" spans="1:14" s="32" customFormat="1" ht="15.5" customHeight="1" x14ac:dyDescent="0.35">
      <c r="A47" s="33">
        <v>38</v>
      </c>
      <c r="B47" s="34" t="str">
        <f>B46</f>
        <v>Saturday 26 June</v>
      </c>
      <c r="C47" s="36" t="s">
        <v>33</v>
      </c>
      <c r="D47" s="53">
        <v>0.83333333333333337</v>
      </c>
      <c r="E47" s="53"/>
      <c r="F47" s="37" t="s">
        <v>74</v>
      </c>
      <c r="G47" s="38" t="s">
        <v>75</v>
      </c>
      <c r="H47" s="39"/>
      <c r="I47" s="38"/>
      <c r="J47" s="30">
        <f t="shared" ref="J47:J59" si="4">IF(H47&gt;I47,1,IF(H47&lt;I47,2,3))</f>
        <v>3</v>
      </c>
      <c r="K47" s="40"/>
      <c r="L47" s="41"/>
      <c r="M47" s="30">
        <f t="shared" si="3"/>
        <v>3</v>
      </c>
      <c r="N47" s="31">
        <f>IF(K47="",0,IF(J47=1,IF(M47=1,8,IF(M47=2,-8,0)),IF(J47=2,IF(M47=1,-8,IF(M47=2,8,0)),IF(J47=3,IF(M47=1,0,IF(M47=2,0,8)),0)))+IF(H47=K47,IF(I47=L47,8,3),IF(I47=L47,3,0)))</f>
        <v>0</v>
      </c>
    </row>
    <row r="48" spans="1:14" s="32" customFormat="1" ht="15.5" customHeight="1" x14ac:dyDescent="0.35">
      <c r="A48" s="33">
        <v>39</v>
      </c>
      <c r="B48" s="34" t="s">
        <v>76</v>
      </c>
      <c r="C48" s="36" t="s">
        <v>55</v>
      </c>
      <c r="D48" s="53">
        <v>0.70833333333333337</v>
      </c>
      <c r="E48" s="53"/>
      <c r="F48" s="37" t="s">
        <v>77</v>
      </c>
      <c r="G48" s="38" t="s">
        <v>78</v>
      </c>
      <c r="H48" s="39"/>
      <c r="I48" s="38"/>
      <c r="J48" s="30">
        <f t="shared" si="4"/>
        <v>3</v>
      </c>
      <c r="K48" s="40"/>
      <c r="L48" s="41"/>
      <c r="M48" s="30">
        <f t="shared" si="3"/>
        <v>3</v>
      </c>
      <c r="N48" s="31">
        <f t="shared" ref="N48:N53" si="5">IF(K48="",0,IF(J48=1,IF(M48=1,8,IF(M48=2,-8,0)),IF(J48=2,IF(M48=1,-8,IF(M48=2,8,0)),IF(J48=3,IF(M48=1,0,IF(M48=2,0,8)),0)))+IF(H48=K48,IF(I48=L48,8,3),IF(I48=L48,3,0)))</f>
        <v>0</v>
      </c>
    </row>
    <row r="49" spans="1:14" s="32" customFormat="1" ht="15.5" customHeight="1" x14ac:dyDescent="0.35">
      <c r="A49" s="33">
        <v>40</v>
      </c>
      <c r="B49" s="34" t="str">
        <f>B48</f>
        <v>Sunday 27 June</v>
      </c>
      <c r="C49" s="36" t="s">
        <v>51</v>
      </c>
      <c r="D49" s="53">
        <v>0.83333333333333337</v>
      </c>
      <c r="E49" s="53"/>
      <c r="F49" s="37" t="s">
        <v>79</v>
      </c>
      <c r="G49" s="38" t="s">
        <v>80</v>
      </c>
      <c r="H49" s="39"/>
      <c r="I49" s="38"/>
      <c r="J49" s="30">
        <f t="shared" si="4"/>
        <v>3</v>
      </c>
      <c r="K49" s="40"/>
      <c r="L49" s="41"/>
      <c r="M49" s="30">
        <f t="shared" si="3"/>
        <v>3</v>
      </c>
      <c r="N49" s="31">
        <f t="shared" si="5"/>
        <v>0</v>
      </c>
    </row>
    <row r="50" spans="1:14" s="32" customFormat="1" ht="15.5" customHeight="1" x14ac:dyDescent="0.35">
      <c r="A50" s="33">
        <v>41</v>
      </c>
      <c r="B50" s="34" t="s">
        <v>81</v>
      </c>
      <c r="C50" s="36" t="s">
        <v>25</v>
      </c>
      <c r="D50" s="53">
        <v>0.70833333333333337</v>
      </c>
      <c r="E50" s="53"/>
      <c r="F50" s="37" t="s">
        <v>82</v>
      </c>
      <c r="G50" s="38" t="s">
        <v>83</v>
      </c>
      <c r="H50" s="39"/>
      <c r="I50" s="38"/>
      <c r="J50" s="30">
        <f t="shared" si="4"/>
        <v>3</v>
      </c>
      <c r="K50" s="40"/>
      <c r="L50" s="41"/>
      <c r="M50" s="30">
        <f t="shared" si="3"/>
        <v>3</v>
      </c>
      <c r="N50" s="31">
        <f t="shared" si="5"/>
        <v>0</v>
      </c>
    </row>
    <row r="51" spans="1:14" s="32" customFormat="1" ht="15.5" customHeight="1" x14ac:dyDescent="0.35">
      <c r="A51" s="33">
        <v>42</v>
      </c>
      <c r="B51" s="34" t="str">
        <f>B50</f>
        <v>Monday 28 June</v>
      </c>
      <c r="C51" s="36" t="s">
        <v>37</v>
      </c>
      <c r="D51" s="53">
        <v>0.83333333333333337</v>
      </c>
      <c r="E51" s="53"/>
      <c r="F51" s="37" t="s">
        <v>84</v>
      </c>
      <c r="G51" s="38" t="s">
        <v>85</v>
      </c>
      <c r="H51" s="39"/>
      <c r="I51" s="38"/>
      <c r="J51" s="30">
        <f t="shared" si="4"/>
        <v>3</v>
      </c>
      <c r="K51" s="40"/>
      <c r="L51" s="41"/>
      <c r="M51" s="30">
        <f t="shared" si="3"/>
        <v>3</v>
      </c>
      <c r="N51" s="31">
        <f t="shared" si="5"/>
        <v>0</v>
      </c>
    </row>
    <row r="52" spans="1:14" s="32" customFormat="1" ht="15.5" customHeight="1" x14ac:dyDescent="0.35">
      <c r="A52" s="33">
        <v>43</v>
      </c>
      <c r="B52" s="34" t="s">
        <v>86</v>
      </c>
      <c r="C52" s="36" t="s">
        <v>33</v>
      </c>
      <c r="D52" s="53">
        <v>0.70833333333333337</v>
      </c>
      <c r="E52" s="53"/>
      <c r="F52" s="37" t="s">
        <v>87</v>
      </c>
      <c r="G52" s="38" t="s">
        <v>88</v>
      </c>
      <c r="H52" s="39"/>
      <c r="I52" s="38"/>
      <c r="J52" s="30">
        <f t="shared" si="4"/>
        <v>3</v>
      </c>
      <c r="K52" s="40"/>
      <c r="L52" s="41"/>
      <c r="M52" s="30">
        <f t="shared" si="3"/>
        <v>3</v>
      </c>
      <c r="N52" s="31">
        <f t="shared" si="5"/>
        <v>0</v>
      </c>
    </row>
    <row r="53" spans="1:14" s="32" customFormat="1" ht="15.5" customHeight="1" x14ac:dyDescent="0.35">
      <c r="A53" s="33">
        <v>44</v>
      </c>
      <c r="B53" s="34" t="str">
        <f>B52</f>
        <v>Tuesday 28 June</v>
      </c>
      <c r="C53" s="36" t="s">
        <v>45</v>
      </c>
      <c r="D53" s="53">
        <v>0.83333333333333337</v>
      </c>
      <c r="E53" s="53"/>
      <c r="F53" s="37" t="s">
        <v>89</v>
      </c>
      <c r="G53" s="38" t="s">
        <v>90</v>
      </c>
      <c r="H53" s="39"/>
      <c r="I53" s="38"/>
      <c r="J53" s="30">
        <f t="shared" si="4"/>
        <v>3</v>
      </c>
      <c r="K53" s="40"/>
      <c r="L53" s="41"/>
      <c r="M53" s="30">
        <f t="shared" si="3"/>
        <v>3</v>
      </c>
      <c r="N53" s="31">
        <f t="shared" si="5"/>
        <v>0</v>
      </c>
    </row>
    <row r="54" spans="1:14" s="32" customFormat="1" ht="15.5" customHeight="1" x14ac:dyDescent="0.35">
      <c r="A54" s="42"/>
      <c r="B54" s="43"/>
      <c r="C54" s="45"/>
      <c r="D54" s="45"/>
      <c r="E54" s="45"/>
      <c r="F54" s="46"/>
      <c r="G54" s="47"/>
      <c r="H54" s="46"/>
      <c r="I54" s="51"/>
      <c r="J54" s="49"/>
      <c r="K54" s="50"/>
      <c r="L54" s="51"/>
      <c r="M54" s="49"/>
      <c r="N54" s="52"/>
    </row>
    <row r="55" spans="1:14" s="32" customFormat="1" ht="15.5" customHeight="1" x14ac:dyDescent="0.35">
      <c r="A55" s="33"/>
      <c r="B55" s="34"/>
      <c r="C55" s="36"/>
      <c r="D55" s="36"/>
      <c r="E55" s="36"/>
      <c r="F55" s="37"/>
      <c r="G55" s="38"/>
      <c r="H55" s="37"/>
      <c r="I55" s="41"/>
      <c r="J55" s="30"/>
      <c r="K55" s="40"/>
      <c r="L55" s="41"/>
      <c r="M55" s="30"/>
      <c r="N55" s="31"/>
    </row>
    <row r="56" spans="1:14" s="32" customFormat="1" ht="15.5" customHeight="1" x14ac:dyDescent="0.35">
      <c r="A56" s="33"/>
      <c r="B56" s="34"/>
      <c r="C56" s="36"/>
      <c r="D56" s="36"/>
      <c r="E56" s="36"/>
      <c r="F56" s="130" t="s">
        <v>91</v>
      </c>
      <c r="G56" s="131"/>
      <c r="H56" s="130" t="s">
        <v>4</v>
      </c>
      <c r="I56" s="131"/>
      <c r="J56" s="30"/>
      <c r="K56" s="132" t="s">
        <v>5</v>
      </c>
      <c r="L56" s="131"/>
      <c r="M56" s="30"/>
      <c r="N56" s="31"/>
    </row>
    <row r="57" spans="1:14" s="32" customFormat="1" ht="15.5" customHeight="1" x14ac:dyDescent="0.35">
      <c r="A57" s="33"/>
      <c r="B57" s="34"/>
      <c r="C57" s="36"/>
      <c r="D57" s="24"/>
      <c r="E57" s="24"/>
      <c r="F57" s="25" t="s">
        <v>11</v>
      </c>
      <c r="G57" s="26" t="s">
        <v>12</v>
      </c>
      <c r="H57" s="25" t="s">
        <v>13</v>
      </c>
      <c r="I57" s="27" t="s">
        <v>14</v>
      </c>
      <c r="J57" s="28"/>
      <c r="K57" s="29" t="s">
        <v>13</v>
      </c>
      <c r="L57" s="27" t="s">
        <v>14</v>
      </c>
      <c r="M57" s="30"/>
      <c r="N57" s="31" t="s">
        <v>15</v>
      </c>
    </row>
    <row r="58" spans="1:14" s="32" customFormat="1" ht="15.5" customHeight="1" x14ac:dyDescent="0.35">
      <c r="A58" s="33">
        <v>45</v>
      </c>
      <c r="B58" s="34" t="s">
        <v>92</v>
      </c>
      <c r="C58" s="36" t="s">
        <v>29</v>
      </c>
      <c r="D58" s="53">
        <v>0.70833333333333337</v>
      </c>
      <c r="E58" s="53"/>
      <c r="F58" s="37" t="s">
        <v>93</v>
      </c>
      <c r="G58" s="38" t="s">
        <v>94</v>
      </c>
      <c r="H58" s="37"/>
      <c r="I58" s="41"/>
      <c r="J58" s="30">
        <f t="shared" si="4"/>
        <v>3</v>
      </c>
      <c r="K58" s="40"/>
      <c r="L58" s="41"/>
      <c r="M58" s="30">
        <f t="shared" si="3"/>
        <v>3</v>
      </c>
      <c r="N58" s="31">
        <f>IF(K58="",0,IF(J58=1,IF(M58=1,8,IF(M58=2,-8,0)),IF(J58=2,IF(M58=1,-8,IF(M58=2,8,0)),IF(J58=3,IF(M58=1,0,IF(M58=2,0,8)),0)))+IF(H58=K58,IF(I58=L58,8,3),IF(I58=L58,3,0)))</f>
        <v>0</v>
      </c>
    </row>
    <row r="59" spans="1:14" s="32" customFormat="1" ht="15.5" customHeight="1" x14ac:dyDescent="0.35">
      <c r="A59" s="33">
        <v>46</v>
      </c>
      <c r="B59" s="34" t="str">
        <f>B58</f>
        <v>Friday 2 July</v>
      </c>
      <c r="C59" s="36" t="s">
        <v>59</v>
      </c>
      <c r="D59" s="53">
        <v>0.83333333333333337</v>
      </c>
      <c r="E59" s="53"/>
      <c r="F59" s="37" t="s">
        <v>95</v>
      </c>
      <c r="G59" s="38" t="s">
        <v>96</v>
      </c>
      <c r="H59" s="37"/>
      <c r="I59" s="41"/>
      <c r="J59" s="30">
        <f t="shared" si="4"/>
        <v>3</v>
      </c>
      <c r="K59" s="40"/>
      <c r="L59" s="41"/>
      <c r="M59" s="30">
        <f t="shared" si="3"/>
        <v>3</v>
      </c>
      <c r="N59" s="31">
        <f>IF(K59="",0,IF(J59=1,IF(M59=1,8,IF(M59=2,-8,0)),IF(J59=2,IF(M59=1,-8,IF(M59=2,8,0)),IF(J59=3,IF(M59=1,0,IF(M59=2,0,8)),0)))+IF(H59=K59,IF(I59=L59,8,3),IF(I59=L59,3,0)))</f>
        <v>0</v>
      </c>
    </row>
    <row r="60" spans="1:14" s="32" customFormat="1" ht="15.5" customHeight="1" x14ac:dyDescent="0.35">
      <c r="A60" s="33">
        <v>47</v>
      </c>
      <c r="B60" s="34" t="s">
        <v>97</v>
      </c>
      <c r="C60" s="36" t="s">
        <v>22</v>
      </c>
      <c r="D60" s="53">
        <v>0.70833333333333337</v>
      </c>
      <c r="E60" s="53"/>
      <c r="F60" s="37" t="s">
        <v>98</v>
      </c>
      <c r="G60" s="38" t="s">
        <v>99</v>
      </c>
      <c r="H60" s="37"/>
      <c r="I60" s="41"/>
      <c r="J60" s="30">
        <f>IF(H60&gt;I60,1,IF(H60&lt;I60,2,3))</f>
        <v>3</v>
      </c>
      <c r="K60" s="40"/>
      <c r="L60" s="41"/>
      <c r="M60" s="30">
        <f t="shared" si="3"/>
        <v>3</v>
      </c>
      <c r="N60" s="31">
        <f>IF(K60="",0,IF(J60=1,IF(M60=1,8,IF(M60=2,-8,0)),IF(J60=2,IF(M60=1,-8,IF(M60=2,8,0)),IF(J60=3,IF(M60=1,0,IF(M60=2,0,8)),0)))+IF(H60=K60,IF(I60=L60,8,3),IF(I60=L60,3,0)))</f>
        <v>0</v>
      </c>
    </row>
    <row r="61" spans="1:14" s="32" customFormat="1" ht="15.5" customHeight="1" x14ac:dyDescent="0.35">
      <c r="A61" s="33">
        <v>48</v>
      </c>
      <c r="B61" s="34" t="str">
        <f>B60</f>
        <v>Saturday 3 July</v>
      </c>
      <c r="C61" s="36" t="s">
        <v>17</v>
      </c>
      <c r="D61" s="53">
        <v>0.83333333333333337</v>
      </c>
      <c r="E61" s="53"/>
      <c r="F61" s="37" t="s">
        <v>100</v>
      </c>
      <c r="G61" s="38" t="s">
        <v>101</v>
      </c>
      <c r="H61" s="37"/>
      <c r="I61" s="41"/>
      <c r="J61" s="30">
        <f>IF(H61&gt;I61,1,IF(H61&lt;I61,2,3))</f>
        <v>3</v>
      </c>
      <c r="K61" s="40"/>
      <c r="L61" s="41"/>
      <c r="M61" s="30">
        <f t="shared" si="3"/>
        <v>3</v>
      </c>
      <c r="N61" s="31">
        <f>IF(K61="",0,IF(J61=1,IF(M61=1,8,IF(M61=2,-8,0)),IF(J61=2,IF(M61=1,-8,IF(M61=2,8,0)),IF(J61=3,IF(M61=1,0,IF(M61=2,0,8)),0)))+IF(H61=K61,IF(I61=L61,8,3),IF(I61=L61,3,0)))</f>
        <v>0</v>
      </c>
    </row>
    <row r="62" spans="1:14" s="32" customFormat="1" ht="15.5" customHeight="1" x14ac:dyDescent="0.35">
      <c r="A62" s="42"/>
      <c r="B62" s="43"/>
      <c r="C62" s="45"/>
      <c r="D62" s="45"/>
      <c r="E62" s="45"/>
      <c r="F62" s="46"/>
      <c r="G62" s="47"/>
      <c r="H62" s="46"/>
      <c r="I62" s="51"/>
      <c r="J62" s="49"/>
      <c r="K62" s="50"/>
      <c r="L62" s="51"/>
      <c r="M62" s="49"/>
      <c r="N62" s="52"/>
    </row>
    <row r="63" spans="1:14" s="32" customFormat="1" ht="15.5" customHeight="1" x14ac:dyDescent="0.35">
      <c r="A63" s="33"/>
      <c r="B63" s="34"/>
      <c r="C63" s="36"/>
      <c r="D63" s="36"/>
      <c r="E63" s="36"/>
      <c r="F63" s="37"/>
      <c r="G63" s="38"/>
      <c r="H63" s="37"/>
      <c r="I63" s="41"/>
      <c r="J63" s="30"/>
      <c r="K63" s="40"/>
      <c r="L63" s="41"/>
      <c r="M63" s="30"/>
      <c r="N63" s="31"/>
    </row>
    <row r="64" spans="1:14" s="32" customFormat="1" ht="15.5" customHeight="1" x14ac:dyDescent="0.35">
      <c r="A64" s="33"/>
      <c r="B64" s="34"/>
      <c r="C64" s="36"/>
      <c r="D64" s="36"/>
      <c r="E64" s="36"/>
      <c r="F64" s="130" t="s">
        <v>102</v>
      </c>
      <c r="G64" s="131"/>
      <c r="H64" s="130" t="s">
        <v>4</v>
      </c>
      <c r="I64" s="131"/>
      <c r="J64" s="30"/>
      <c r="K64" s="132" t="s">
        <v>5</v>
      </c>
      <c r="L64" s="131"/>
      <c r="M64" s="30"/>
      <c r="N64" s="31"/>
    </row>
    <row r="65" spans="1:14" s="32" customFormat="1" ht="15.5" customHeight="1" x14ac:dyDescent="0.35">
      <c r="A65" s="33"/>
      <c r="B65" s="34"/>
      <c r="C65" s="36"/>
      <c r="D65" s="24"/>
      <c r="E65" s="24"/>
      <c r="F65" s="25" t="s">
        <v>11</v>
      </c>
      <c r="G65" s="26" t="s">
        <v>12</v>
      </c>
      <c r="H65" s="25" t="s">
        <v>13</v>
      </c>
      <c r="I65" s="27" t="s">
        <v>14</v>
      </c>
      <c r="J65" s="28"/>
      <c r="K65" s="29" t="s">
        <v>13</v>
      </c>
      <c r="L65" s="27" t="s">
        <v>14</v>
      </c>
      <c r="M65" s="30"/>
      <c r="N65" s="31" t="s">
        <v>15</v>
      </c>
    </row>
    <row r="66" spans="1:14" s="32" customFormat="1" ht="15.5" customHeight="1" x14ac:dyDescent="0.35">
      <c r="A66" s="33">
        <v>49</v>
      </c>
      <c r="B66" s="34" t="s">
        <v>103</v>
      </c>
      <c r="C66" s="36" t="s">
        <v>33</v>
      </c>
      <c r="D66" s="53">
        <v>0.83333333333333337</v>
      </c>
      <c r="E66" s="53"/>
      <c r="F66" s="37" t="s">
        <v>104</v>
      </c>
      <c r="G66" s="38" t="s">
        <v>105</v>
      </c>
      <c r="H66" s="37"/>
      <c r="I66" s="41"/>
      <c r="J66" s="30">
        <f>IF(H66&gt;I66,1,IF(H66&lt;I66,2,3))</f>
        <v>3</v>
      </c>
      <c r="K66" s="40"/>
      <c r="L66" s="41"/>
      <c r="M66" s="30">
        <f>IF(K66&gt;L66,1,IF(K66&lt;L66,2,3))</f>
        <v>3</v>
      </c>
      <c r="N66" s="31">
        <f>IF(K66="",0,IF(J66=1,IF(M66=1,10,IF(M66=2,-10,0)),IF(J66=2,IF(M66=1,-10,IF(M66=2,10,0)),IF(J66=3,IF(M66=1,0,IF(M66=2,0,10)),0)))+IF(H66=K66,IF(I66=L66,10,4),IF(I66=L66,4,0)))</f>
        <v>0</v>
      </c>
    </row>
    <row r="67" spans="1:14" s="32" customFormat="1" ht="15.5" customHeight="1" x14ac:dyDescent="0.35">
      <c r="A67" s="33">
        <v>50</v>
      </c>
      <c r="B67" s="34" t="s">
        <v>106</v>
      </c>
      <c r="C67" s="36" t="s">
        <v>33</v>
      </c>
      <c r="D67" s="53">
        <v>0.83333333333333337</v>
      </c>
      <c r="E67" s="53"/>
      <c r="F67" s="37" t="s">
        <v>107</v>
      </c>
      <c r="G67" s="38" t="s">
        <v>108</v>
      </c>
      <c r="H67" s="37"/>
      <c r="I67" s="41"/>
      <c r="J67" s="30">
        <f>IF(H67&gt;I67,1,IF(H67&lt;I67,2,3))</f>
        <v>3</v>
      </c>
      <c r="K67" s="40"/>
      <c r="L67" s="41"/>
      <c r="M67" s="30">
        <f>IF(K67&gt;L67,1,IF(K67&lt;L67,2,3))</f>
        <v>3</v>
      </c>
      <c r="N67" s="31">
        <f>IF(K67="",0,IF(J67=1,IF(M67=1,10,IF(M67=2,-10,0)),IF(J67=2,IF(M67=1,-10,IF(M67=2,10,0)),IF(J67=3,IF(M67=1,0,IF(M67=2,0,10)),0)))+IF(H67=K67,IF(I67=L67,10,4),IF(I67=L67,4,0)))</f>
        <v>0</v>
      </c>
    </row>
    <row r="68" spans="1:14" s="32" customFormat="1" ht="15.5" customHeight="1" x14ac:dyDescent="0.35">
      <c r="A68" s="42"/>
      <c r="B68" s="43"/>
      <c r="C68" s="45"/>
      <c r="D68" s="45"/>
      <c r="E68" s="45"/>
      <c r="F68" s="46"/>
      <c r="G68" s="47"/>
      <c r="H68" s="46"/>
      <c r="I68" s="51"/>
      <c r="J68" s="49"/>
      <c r="K68" s="50"/>
      <c r="L68" s="51"/>
      <c r="M68" s="49"/>
      <c r="N68" s="52"/>
    </row>
    <row r="69" spans="1:14" s="32" customFormat="1" ht="15.5" customHeight="1" x14ac:dyDescent="0.35">
      <c r="A69" s="33"/>
      <c r="B69" s="34"/>
      <c r="C69" s="36"/>
      <c r="D69" s="36"/>
      <c r="E69" s="36"/>
      <c r="F69" s="37"/>
      <c r="G69" s="38"/>
      <c r="H69" s="37"/>
      <c r="I69" s="41"/>
      <c r="J69" s="30"/>
      <c r="K69" s="40"/>
      <c r="L69" s="41"/>
      <c r="M69" s="30"/>
      <c r="N69" s="31"/>
    </row>
    <row r="70" spans="1:14" s="32" customFormat="1" ht="15.5" customHeight="1" x14ac:dyDescent="0.35">
      <c r="A70" s="33"/>
      <c r="B70" s="34"/>
      <c r="C70" s="36"/>
      <c r="D70" s="36"/>
      <c r="E70" s="36"/>
      <c r="F70" s="130" t="s">
        <v>109</v>
      </c>
      <c r="G70" s="131"/>
      <c r="H70" s="130" t="s">
        <v>4</v>
      </c>
      <c r="I70" s="131"/>
      <c r="J70" s="30"/>
      <c r="K70" s="132" t="s">
        <v>5</v>
      </c>
      <c r="L70" s="131"/>
      <c r="M70" s="30"/>
      <c r="N70" s="31"/>
    </row>
    <row r="71" spans="1:14" s="32" customFormat="1" ht="15.5" customHeight="1" x14ac:dyDescent="0.35">
      <c r="A71" s="33"/>
      <c r="B71" s="34"/>
      <c r="C71" s="36"/>
      <c r="D71" s="24"/>
      <c r="E71" s="24"/>
      <c r="F71" s="25" t="s">
        <v>11</v>
      </c>
      <c r="G71" s="26" t="s">
        <v>12</v>
      </c>
      <c r="H71" s="25" t="s">
        <v>13</v>
      </c>
      <c r="I71" s="27" t="s">
        <v>14</v>
      </c>
      <c r="J71" s="28"/>
      <c r="K71" s="29" t="s">
        <v>13</v>
      </c>
      <c r="L71" s="27" t="s">
        <v>14</v>
      </c>
      <c r="M71" s="30"/>
      <c r="N71" s="31" t="s">
        <v>15</v>
      </c>
    </row>
    <row r="72" spans="1:14" s="32" customFormat="1" ht="15.5" customHeight="1" x14ac:dyDescent="0.35">
      <c r="A72" s="33">
        <v>51</v>
      </c>
      <c r="B72" s="34" t="s">
        <v>110</v>
      </c>
      <c r="C72" s="36" t="s">
        <v>33</v>
      </c>
      <c r="D72" s="53">
        <v>0.83333333333333337</v>
      </c>
      <c r="E72" s="53"/>
      <c r="F72" s="37" t="s">
        <v>111</v>
      </c>
      <c r="G72" s="38" t="s">
        <v>112</v>
      </c>
      <c r="H72" s="37"/>
      <c r="I72" s="41"/>
      <c r="J72" s="30">
        <f>IF(H72&gt;I72,1,IF(H72&lt;I72,2,3))</f>
        <v>3</v>
      </c>
      <c r="K72" s="40"/>
      <c r="L72" s="41"/>
      <c r="M72" s="30">
        <f>IF(K72&gt;L72,1,IF(K72&lt;L72,2,3))</f>
        <v>3</v>
      </c>
      <c r="N72" s="31">
        <f>IF(K72="",0,IF(J72=1,IF(M72=1,15,IF(M72=2,-20,0)),IF(J72=2,IF(M72=1,-20,IF(M72=2,15,0)),IF(J72=3,IF(M72=1,0,IF(M72=2,0,5)),0)))+IF(H72=K72,IF(I72=L72,15,5),IF(I72=L72,5,0)))</f>
        <v>0</v>
      </c>
    </row>
    <row r="73" spans="1:14" s="32" customFormat="1" ht="15.5" customHeight="1" x14ac:dyDescent="0.35">
      <c r="A73" s="42"/>
      <c r="B73" s="43"/>
      <c r="C73" s="45"/>
      <c r="D73" s="45"/>
      <c r="E73" s="45"/>
      <c r="F73" s="46"/>
      <c r="G73" s="47"/>
      <c r="H73" s="46"/>
      <c r="I73" s="51"/>
      <c r="J73" s="49"/>
      <c r="K73" s="50"/>
      <c r="L73" s="51"/>
      <c r="M73" s="49"/>
      <c r="N73" s="52"/>
    </row>
    <row r="74" spans="1:14" x14ac:dyDescent="0.3">
      <c r="A74" s="54"/>
      <c r="B74" s="55"/>
      <c r="C74" s="55"/>
      <c r="D74" s="55"/>
      <c r="E74" s="55"/>
      <c r="F74" s="55"/>
      <c r="G74" s="55"/>
      <c r="H74" s="55"/>
      <c r="I74" s="55"/>
      <c r="J74" s="55"/>
      <c r="K74" s="55"/>
      <c r="L74" s="55"/>
      <c r="M74" s="55"/>
      <c r="N74" s="56"/>
    </row>
    <row r="75" spans="1:14" s="5" customFormat="1" ht="29" customHeight="1" thickBot="1" x14ac:dyDescent="0.4">
      <c r="A75" s="57"/>
      <c r="B75" s="58"/>
      <c r="C75" s="58"/>
      <c r="D75" s="58"/>
      <c r="E75" s="58"/>
      <c r="F75" s="58"/>
      <c r="G75" s="58"/>
      <c r="H75" s="58"/>
      <c r="I75" s="58"/>
      <c r="J75" s="58"/>
      <c r="K75" s="58"/>
      <c r="L75" s="59" t="s">
        <v>113</v>
      </c>
      <c r="M75" s="58"/>
      <c r="N75" s="60">
        <f>SUM(N7:N72)</f>
        <v>0</v>
      </c>
    </row>
    <row r="76" spans="1:14" ht="13.5" thickTop="1" x14ac:dyDescent="0.3"/>
  </sheetData>
  <mergeCells count="18">
    <mergeCell ref="F5:G5"/>
    <mergeCell ref="E1:H1"/>
    <mergeCell ref="L1:N1"/>
    <mergeCell ref="E3:H3"/>
    <mergeCell ref="D4:J4"/>
    <mergeCell ref="L4:N4"/>
    <mergeCell ref="F44:G44"/>
    <mergeCell ref="H44:I44"/>
    <mergeCell ref="K44:L44"/>
    <mergeCell ref="F56:G56"/>
    <mergeCell ref="H56:I56"/>
    <mergeCell ref="K56:L56"/>
    <mergeCell ref="F64:G64"/>
    <mergeCell ref="H64:I64"/>
    <mergeCell ref="K64:L64"/>
    <mergeCell ref="F70:G70"/>
    <mergeCell ref="H70:I70"/>
    <mergeCell ref="K70:L70"/>
  </mergeCells>
  <dataValidations count="1">
    <dataValidation type="list" allowBlank="1" showInputMessage="1" showErrorMessage="1" sqref="L1:N2">
      <formula1>#REF!</formula1>
    </dataValidation>
  </dataValidations>
  <pageMargins left="0.23622047244094491" right="0.23622047244094491"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Entry Sheet</vt:lpstr>
      <vt:lpstr>'Entry Sheet'!Print_Area</vt:lpstr>
      <vt:lpstr>Instructions!Print_Area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Coy</dc:creator>
  <cp:lastModifiedBy>Gary Coy</cp:lastModifiedBy>
  <dcterms:created xsi:type="dcterms:W3CDTF">2021-05-08T10:14:59Z</dcterms:created>
  <dcterms:modified xsi:type="dcterms:W3CDTF">2021-05-10T11:32:49Z</dcterms:modified>
</cp:coreProperties>
</file>